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fdelpinto/Downloads/drive-download-20220713T235207Z-001/"/>
    </mc:Choice>
  </mc:AlternateContent>
  <xr:revisionPtr revIDLastSave="0" documentId="13_ncr:1_{3DA850A4-238A-EE4E-8677-789913F61643}" xr6:coauthVersionLast="47" xr6:coauthVersionMax="47" xr10:uidLastSave="{00000000-0000-0000-0000-000000000000}"/>
  <bookViews>
    <workbookView xWindow="2160" yWindow="5040" windowWidth="29040" windowHeight="15840" xr2:uid="{00000000-000D-0000-FFFF-FFFF00000000}"/>
    <workbookView visibility="hidden" xWindow="2000" yWindow="2300" windowWidth="21600" windowHeight="11380" activeTab="1" xr2:uid="{E668FAB9-F3BF-4642-8E9D-B3F32201687B}"/>
  </bookViews>
  <sheets>
    <sheet name="Instructions" sheetId="36" r:id="rId1"/>
    <sheet name="Rolling Forecast" sheetId="33" r:id="rId2"/>
    <sheet name="Controls" sheetId="35" state="hidden" r:id="rId3"/>
    <sheet name="vena.tmp.7EC47338204F4F1F" sheetId="2" state="veryHidden" r:id="rId4"/>
  </sheets>
  <externalReferences>
    <externalReference r:id="rId5"/>
  </externalReferences>
  <definedNames>
    <definedName name="_vena_Dash_P_PVSelection_2" comment="*">Controls!$E$72</definedName>
    <definedName name="_vena_Dash_P_PVSelection_3" comment="*">Controls!$E$73</definedName>
    <definedName name="_vena_DYNP_SSelection_1e6d07d9">Controls!$D$47</definedName>
    <definedName name="_vena_DYNP_SSelection_2ad7d77">Controls!$D$46</definedName>
    <definedName name="_vena_DYNP_SSelection_dde317d0">Controls!$D$50</definedName>
    <definedName name="_vena_DYNP_SSelection_dece9880">Controls!$D$51</definedName>
    <definedName name="_vena_DYNP_SSelection_ee17153c">Controls!$D$49</definedName>
    <definedName name="_vena_DYNR_SSummary_BB1_1ead4481">'Rolling Forecast'!#REF!</definedName>
    <definedName name="_vena_DYNR_SSummary_BB1_20b0704f">'Rolling Forecast'!#REF!</definedName>
    <definedName name="_vena_DYNR_SSummary_BB1_20b0704f_17b31b34">'Rolling Forecast'!$B$21</definedName>
    <definedName name="_vena_DYNR_SSummary_BB1_20b0704f_35f57a88">'Rolling Forecast'!$B$20</definedName>
    <definedName name="_vena_DYNR_SSummary_BB1_20b0704f_77ffe763">'Rolling Forecast'!$B$17</definedName>
    <definedName name="_vena_DYNR_SSummary_BB1_20b0704f_8a6eaa4d">'Rolling Forecast'!$B$18</definedName>
    <definedName name="_vena_DYNR_SSummary_BB1_20b0704f_cc56f6f2">'Rolling Forecast'!$B$19</definedName>
    <definedName name="_vena_DYNR_SSummary_BB1_219e018b">'Rolling Forecast'!#REF!</definedName>
    <definedName name="_vena_DYNR_SSummary_BB1_27078c06">'Rolling Forecast'!#REF!</definedName>
    <definedName name="_vena_DYNR_SSummary_BB1_27078c06_4aec3f8c">'Rolling Forecast'!$B$27</definedName>
    <definedName name="_vena_DYNR_SSummary_BB1_27078c06_6c728ad5">'Rolling Forecast'!$B$29</definedName>
    <definedName name="_vena_DYNR_SSummary_BB1_27078c06_84f397ec">'Rolling Forecast'!$B$25</definedName>
    <definedName name="_vena_DYNR_SSummary_BB1_27078c06_c066663c">'Rolling Forecast'!$B$28</definedName>
    <definedName name="_vena_DYNR_SSummary_BB1_27078c06_eace57f7">'Rolling Forecast'!$B$26</definedName>
    <definedName name="_vena_DYNR_SSummary_BB1_3077848">'Rolling Forecast'!#REF!</definedName>
    <definedName name="_vena_DYNR_SSummary_BB1_3077848_3ec4ff4a">'Rolling Forecast'!#REF!</definedName>
    <definedName name="_vena_DYNR_SSummary_BB1_3077848_8d568d78">'Rolling Forecast'!#REF!</definedName>
    <definedName name="_vena_DYNR_SSummary_BB1_3077848_a7f78766">'Rolling Forecast'!#REF!</definedName>
    <definedName name="_vena_DYNR_SSummary_BB1_3077848_dbb927a6">'Rolling Forecast'!#REF!</definedName>
    <definedName name="_vena_DYNR_SSummary_BB1_454222f">'Rolling Forecast'!#REF!</definedName>
    <definedName name="_vena_DYNR_SSummary_BB1_62226576">'Rolling Forecast'!#REF!</definedName>
    <definedName name="_vena_DYNR_SSummary_BB1_6e8df2b5">'Rolling Forecast'!#REF!</definedName>
    <definedName name="_vena_DYNR_SSummary_BB1_6e8df2b5_4d73a2f8">'Rolling Forecast'!$B$33</definedName>
    <definedName name="_vena_DYNR_SSummary_BB1_6e8df2b5_af79f9c0">'Rolling Forecast'!$B$34</definedName>
    <definedName name="_vena_DYNR_SSummary_BB1_7b9470c0">'Rolling Forecast'!#REF!</definedName>
    <definedName name="_vena_DYNR_SSummary_BB1_89b04e4">'Rolling Forecast'!#REF!</definedName>
    <definedName name="_vena_DYNR_SSummary_BB1_89b04e4_746f28e9">'Rolling Forecast'!#REF!</definedName>
    <definedName name="_vena_DYNR_SSummary_BB1_94006311">'Rolling Forecast'!#REF!</definedName>
    <definedName name="_vena_DYNR_SSummary_BB1_c9df97e0">'Rolling Forecast'!#REF!</definedName>
    <definedName name="_vena_DYNR_SSummary_BB1_dd5c78f2">'Rolling Forecast'!#REF!</definedName>
    <definedName name="_vena_DYNR_SSummary_BB1_f1e279be_1c4b1ba">'Rolling Forecast'!#REF!</definedName>
    <definedName name="_vena_DYNR_SSummary_BB1_f1e279be_3e122275">'Rolling Forecast'!#REF!</definedName>
    <definedName name="_vena_DYNR_SSummary_BB1_f1e279be_3eaf65f7">'Rolling Forecast'!$B$9</definedName>
    <definedName name="_vena_DYNR_SSummary_BB1_f1e279be_5403c2f3">'Rolling Forecast'!$B$10</definedName>
    <definedName name="_vena_DYNR_SSummary_BB1_f1e279be_78fce1be">'Rolling Forecast'!#REF!</definedName>
    <definedName name="_vena_DYNR_SSummary_BB1_f1e279be_84e606ef">'Rolling Forecast'!$B$13</definedName>
    <definedName name="_vena_DYNR_SSummary_BB1_f1e279be_94da3b3f">'Rolling Forecast'!#REF!</definedName>
    <definedName name="_vena_DYNR_SSummary_BB1_f1e279be_9705701e">'Rolling Forecast'!#REF!</definedName>
    <definedName name="_vena_DYNR_SSummary_BB1_f1e279be_aac2339e">'Rolling Forecast'!$B$12</definedName>
    <definedName name="_vena_DYNR_SSummary_BB1_f1e279be_ba4f1503">'Rolling Forecast'!$B$11</definedName>
    <definedName name="_vena_DYNR_SSummary_BB1_f1e279be_bffe050a">'Rolling Forecast'!#REF!</definedName>
    <definedName name="_vena_DYNR_SSummary_BB1_f1e279be_e2757c47">'Rolling Forecast'!$B$8</definedName>
    <definedName name="_vena_DYNR_SSummary_BB1_f1e279be_e83cf7c3">'Rolling Forecast'!#REF!</definedName>
    <definedName name="_vena_DYNR_SSummary_BB1_f2519cac">'Rolling Forecast'!#REF!</definedName>
    <definedName name="_vena_DYNR_SSummary_BB2_53ebdec0">'Rolling Forecast'!#REF!</definedName>
    <definedName name="_vena_DYNR_SSummary_BB2_5da6e506">'Rolling Forecast'!#REF!</definedName>
    <definedName name="_vena_DYNR_SSummary_BB2_74f2cd2f">'Rolling Forecast'!#REF!</definedName>
    <definedName name="_vena_DYNR_SSummary_BB2_a12a5a3a">'Rolling Forecast'!#REF!</definedName>
    <definedName name="_vena_DYNR_SSummary_BB2_a12a5a3a_1bf9f41f">'Rolling Forecast'!#REF!</definedName>
    <definedName name="_vena_DYNR_SSummary_BB2_a12a5a3a_66f679f2">'Rolling Forecast'!#REF!</definedName>
    <definedName name="_vena_DYNR_SSummary_BB2_a12a5a3a_7a752bd1">'Rolling Forecast'!#REF!</definedName>
    <definedName name="_vena_DYNR_SSummary_BB2_a12a5a3a_7e6ec570">'Rolling Forecast'!#REF!</definedName>
    <definedName name="_vena_DYNR_SSummary_BB2_a12a5a3a_c5a6e53a">'Rolling Forecast'!#REF!</definedName>
    <definedName name="_vena_LI_SSummary_BB2_43a59fe2">'Rolling Forecast'!#REF!</definedName>
    <definedName name="_vena_LI_SSummary_BB2_442ae42a">'Rolling Forecast'!#REF!</definedName>
    <definedName name="_vena_LI_SSummary_BB2_5e832047">'Rolling Forecast'!#REF!</definedName>
    <definedName name="_vena_LI_SSummary_BB2_71de9f0f">'Rolling Forecast'!$B$48</definedName>
    <definedName name="_vena_LI_SSummary_BB2_a7ed4646">'Rolling Forecast'!#REF!</definedName>
    <definedName name="_vena_LI_SSummary_BB2_b590798e">'Rolling Forecast'!#REF!</definedName>
    <definedName name="_vena_LI_SSummary_BB2_b702127d">'Rolling Forecast'!$B$47</definedName>
    <definedName name="_vena_LIDT_Summary_B2">'Rolling Forecast'!#REF!</definedName>
    <definedName name="_vena_PO_Selection_2_403e9aca4cf446d5b4b4f97a4647fe42">Controls!$D$46</definedName>
    <definedName name="_vena_PO_Selection_2_e7ebdb9342394fa19f0d7f9287d482c1">Controls!$D$46</definedName>
    <definedName name="_vena_PO_Selection_3_9952041209824705b851951a7f3f857c">Controls!$D$47</definedName>
    <definedName name="_vena_PO_Selection_3_b8fd67527b0a438cbcf81fe7fc051b0d">Controls!$D$47</definedName>
    <definedName name="_vena_PO_Selection_5_0f079498b76f4eb0b9c944a7435b0bd7">Controls!$D$49</definedName>
    <definedName name="_vena_PO_Selection_5_d2058250d07d49139b34d68fe9bdfac8">Controls!$D$49</definedName>
    <definedName name="_vena_PO_Selection_6_04434f8d7f7c4c2ea752318e45b6e33d">Controls!$D$50</definedName>
    <definedName name="_vena_PO_Selection_6_c642828d508b44dbabbe3b0d78200f35">Controls!$D$50</definedName>
    <definedName name="_vena_PO_Selection_7_8243c99c6ec049e99e4f9042e92e1b68">Controls!$D$51</definedName>
    <definedName name="_vena_PO_Selection_7_dea91a17920a4e1f864434fe9571cd2f">Controls!$D$51</definedName>
    <definedName name="_vena_pvSet1_P_GV_875161897288466433" comment="*">Controls!$D$37</definedName>
    <definedName name="_vena_pvSet1_P_GV_875162140763488256" comment="*">Controls!$D$35</definedName>
    <definedName name="_vena_pvSet1_P_GV_875162809603981316" comment="*">Controls!$D$34</definedName>
    <definedName name="_vena_pvSet2_P_GV_875162072614567937" comment="*">Controls!$D$38</definedName>
    <definedName name="_vena_pvSet2_P_GV_875162303209013249" comment="*">Controls!$D$36</definedName>
    <definedName name="_vena_Selection_P_2_834908566723756034">Controls!$D$46</definedName>
    <definedName name="_vena_Selection_P_2_834908566765699072" comment="*">Controls!$D$46</definedName>
    <definedName name="_vena_Selection_P_2_954278386845351937">Controls!$D$46</definedName>
    <definedName name="_vena_Selection_P_3_834589715324076032" comment="*">Controls!$D$47</definedName>
    <definedName name="_vena_Selection_P_3_954278430013128704">Controls!$D$47</definedName>
    <definedName name="_vena_Selection_P_5_834592509702832128">Controls!$D$49</definedName>
    <definedName name="_vena_Selection_P_5_834592525671333888" comment="*">Controls!$D$49</definedName>
    <definedName name="_vena_Selection_P_5_834593606367313920">Controls!$D$49</definedName>
    <definedName name="_vena_Selection_P_6_834592644713283584">Controls!$D$50</definedName>
    <definedName name="_vena_Selection_P_6_834592676468359168">Controls!$D$50</definedName>
    <definedName name="_vena_Selection_P_6_834592691988070400" comment="*">Controls!$D$50</definedName>
    <definedName name="_vena_Selection_P_6_834592721372577792">Controls!$D$50</definedName>
    <definedName name="_vena_Selection_P_7_834590959106392064">Controls!$D$51</definedName>
    <definedName name="_vena_Selection_P_7_834590999900192768" comment="*">Controls!$D$51</definedName>
    <definedName name="_vena_Selection_P_7_834591168439910400">Controls!$D$51</definedName>
    <definedName name="_vena_Summary_B1_C_6_834589832814133249">'Rolling Forecast'!#REF!</definedName>
    <definedName name="_vena_Summary_B1_C_6_834594497707245568">'Rolling Forecast'!#REF!</definedName>
    <definedName name="_vena_Summary_B1_C_6_834594515390431232">'Rolling Forecast'!#REF!</definedName>
    <definedName name="_vena_Summary_B1_C_6_834594550227533824">'Rolling Forecast'!#REF!</definedName>
    <definedName name="_vena_Summary_B1_C_6_834901102143078400">'Rolling Forecast'!#REF!</definedName>
    <definedName name="_vena_Summary_B1_C_6_870850339477389313">'Rolling Forecast'!#REF!</definedName>
    <definedName name="_vena_Summary_B1_C_FV_2a92fefc10a04c95a4d9916ef9672db4">'Rolling Forecast'!#REF!</definedName>
    <definedName name="_vena_Summary_B1_C_FV_2a92fefc10a04c95a4d9916ef9672db4_1">'Rolling Forecast'!#REF!</definedName>
    <definedName name="_vena_Summary_B1_C_FV_2a92fefc10a04c95a4d9916ef9672db4_10">'Rolling Forecast'!#REF!</definedName>
    <definedName name="_vena_Summary_B1_C_FV_2a92fefc10a04c95a4d9916ef9672db4_11">'Rolling Forecast'!#REF!</definedName>
    <definedName name="_vena_Summary_B1_C_FV_2a92fefc10a04c95a4d9916ef9672db4_12">'Rolling Forecast'!#REF!</definedName>
    <definedName name="_vena_Summary_B1_C_FV_2a92fefc10a04c95a4d9916ef9672db4_13">'Rolling Forecast'!#REF!</definedName>
    <definedName name="_vena_Summary_B1_C_FV_2a92fefc10a04c95a4d9916ef9672db4_14">'Rolling Forecast'!#REF!</definedName>
    <definedName name="_vena_Summary_B1_C_FV_2a92fefc10a04c95a4d9916ef9672db4_15">'Rolling Forecast'!#REF!</definedName>
    <definedName name="_vena_Summary_B1_C_FV_2a92fefc10a04c95a4d9916ef9672db4_16">'Rolling Forecast'!#REF!</definedName>
    <definedName name="_vena_Summary_B1_C_FV_2a92fefc10a04c95a4d9916ef9672db4_17">'Rolling Forecast'!#REF!</definedName>
    <definedName name="_vena_Summary_B1_C_FV_2a92fefc10a04c95a4d9916ef9672db4_18">'Rolling Forecast'!#REF!</definedName>
    <definedName name="_vena_Summary_B1_C_FV_2a92fefc10a04c95a4d9916ef9672db4_19">'Rolling Forecast'!#REF!</definedName>
    <definedName name="_vena_Summary_B1_C_FV_2a92fefc10a04c95a4d9916ef9672db4_2">'Rolling Forecast'!#REF!</definedName>
    <definedName name="_vena_Summary_B1_C_FV_2a92fefc10a04c95a4d9916ef9672db4_20">'Rolling Forecast'!#REF!</definedName>
    <definedName name="_vena_Summary_B1_C_FV_2a92fefc10a04c95a4d9916ef9672db4_21">'Rolling Forecast'!#REF!</definedName>
    <definedName name="_vena_Summary_B1_C_FV_2a92fefc10a04c95a4d9916ef9672db4_22">'Rolling Forecast'!#REF!</definedName>
    <definedName name="_vena_Summary_B1_C_FV_2a92fefc10a04c95a4d9916ef9672db4_23">'Rolling Forecast'!#REF!</definedName>
    <definedName name="_vena_Summary_B1_C_FV_2a92fefc10a04c95a4d9916ef9672db4_3">'Rolling Forecast'!#REF!</definedName>
    <definedName name="_vena_Summary_B1_C_FV_2a92fefc10a04c95a4d9916ef9672db4_4">'Rolling Forecast'!#REF!</definedName>
    <definedName name="_vena_Summary_B1_C_FV_2a92fefc10a04c95a4d9916ef9672db4_5">'Rolling Forecast'!#REF!</definedName>
    <definedName name="_vena_Summary_B1_C_FV_2a92fefc10a04c95a4d9916ef9672db4_6">'Rolling Forecast'!#REF!</definedName>
    <definedName name="_vena_Summary_B1_C_FV_2a92fefc10a04c95a4d9916ef9672db4_7">'Rolling Forecast'!#REF!</definedName>
    <definedName name="_vena_Summary_B1_C_FV_2a92fefc10a04c95a4d9916ef9672db4_8">'Rolling Forecast'!#REF!</definedName>
    <definedName name="_vena_Summary_B1_C_FV_2a92fefc10a04c95a4d9916ef9672db4_9">'Rolling Forecast'!#REF!</definedName>
    <definedName name="_vena_Summary_B1_C_FV_4224d69c88944b068ca8e68cd8b120f4_100">'Rolling Forecast'!#REF!</definedName>
    <definedName name="_vena_Summary_B1_C_FV_4224d69c88944b068ca8e68cd8b120f4_101">'Rolling Forecast'!#REF!</definedName>
    <definedName name="_vena_Summary_B1_C_FV_4224d69c88944b068ca8e68cd8b120f4_102">'Rolling Forecast'!#REF!</definedName>
    <definedName name="_vena_Summary_B1_C_FV_4224d69c88944b068ca8e68cd8b120f4_103">'Rolling Forecast'!#REF!</definedName>
    <definedName name="_vena_Summary_B1_C_FV_4224d69c88944b068ca8e68cd8b120f4_104">'Rolling Forecast'!#REF!</definedName>
    <definedName name="_vena_Summary_B1_C_FV_4224d69c88944b068ca8e68cd8b120f4_105">'Rolling Forecast'!#REF!</definedName>
    <definedName name="_vena_Summary_B1_C_FV_4224d69c88944b068ca8e68cd8b120f4_106">'Rolling Forecast'!#REF!</definedName>
    <definedName name="_vena_Summary_B1_C_FV_4224d69c88944b068ca8e68cd8b120f4_107">'Rolling Forecast'!#REF!</definedName>
    <definedName name="_vena_Summary_B1_C_FV_4224d69c88944b068ca8e68cd8b120f4_108">'Rolling Forecast'!#REF!</definedName>
    <definedName name="_vena_Summary_B1_C_FV_4224d69c88944b068ca8e68cd8b120f4_109">'Rolling Forecast'!#REF!</definedName>
    <definedName name="_vena_Summary_B1_C_FV_4224d69c88944b068ca8e68cd8b120f4_110">'Rolling Forecast'!#REF!</definedName>
    <definedName name="_vena_Summary_B1_C_FV_4224d69c88944b068ca8e68cd8b120f4_111">'Rolling Forecast'!#REF!</definedName>
    <definedName name="_vena_Summary_B1_C_FV_4224d69c88944b068ca8e68cd8b120f4_112">'Rolling Forecast'!#REF!</definedName>
    <definedName name="_vena_Summary_B1_C_FV_4224d69c88944b068ca8e68cd8b120f4_113">'Rolling Forecast'!#REF!</definedName>
    <definedName name="_vena_Summary_B1_C_FV_4224d69c88944b068ca8e68cd8b120f4_114">'Rolling Forecast'!#REF!</definedName>
    <definedName name="_vena_Summary_B1_C_FV_4224d69c88944b068ca8e68cd8b120f4_115">'Rolling Forecast'!#REF!</definedName>
    <definedName name="_vena_Summary_B1_C_FV_4224d69c88944b068ca8e68cd8b120f4_116">'Rolling Forecast'!#REF!</definedName>
    <definedName name="_vena_Summary_B1_C_FV_4224d69c88944b068ca8e68cd8b120f4_117">'Rolling Forecast'!#REF!</definedName>
    <definedName name="_vena_Summary_B1_C_FV_4224d69c88944b068ca8e68cd8b120f4_118">'Rolling Forecast'!#REF!</definedName>
    <definedName name="_vena_Summary_B1_C_FV_4224d69c88944b068ca8e68cd8b120f4_119">'Rolling Forecast'!#REF!</definedName>
    <definedName name="_vena_Summary_B1_C_FV_4224d69c88944b068ca8e68cd8b120f4_90">'Rolling Forecast'!#REF!</definedName>
    <definedName name="_vena_Summary_B1_C_FV_4224d69c88944b068ca8e68cd8b120f4_91">'Rolling Forecast'!#REF!</definedName>
    <definedName name="_vena_Summary_B1_C_FV_4224d69c88944b068ca8e68cd8b120f4_92">'Rolling Forecast'!#REF!</definedName>
    <definedName name="_vena_Summary_B1_C_FV_4224d69c88944b068ca8e68cd8b120f4_93">'Rolling Forecast'!#REF!</definedName>
    <definedName name="_vena_Summary_B1_C_FV_4224d69c88944b068ca8e68cd8b120f4_94">'Rolling Forecast'!#REF!</definedName>
    <definedName name="_vena_Summary_B1_C_FV_4224d69c88944b068ca8e68cd8b120f4_95">'Rolling Forecast'!#REF!</definedName>
    <definedName name="_vena_Summary_B1_C_FV_4224d69c88944b068ca8e68cd8b120f4_96">'Rolling Forecast'!#REF!</definedName>
    <definedName name="_vena_Summary_B1_C_FV_4224d69c88944b068ca8e68cd8b120f4_97">'Rolling Forecast'!#REF!</definedName>
    <definedName name="_vena_Summary_B1_C_FV_4224d69c88944b068ca8e68cd8b120f4_98">'Rolling Forecast'!#REF!</definedName>
    <definedName name="_vena_Summary_B1_C_FV_4224d69c88944b068ca8e68cd8b120f4_99">'Rolling Forecast'!#REF!</definedName>
    <definedName name="_vena_Summary_B1_C_FV_ee8ad836ba95442384190e568cc07d68_100">'Rolling Forecast'!#REF!</definedName>
    <definedName name="_vena_Summary_B1_C_FV_ee8ad836ba95442384190e568cc07d68_101">'Rolling Forecast'!#REF!</definedName>
    <definedName name="_vena_Summary_B1_C_FV_ee8ad836ba95442384190e568cc07d68_102">'Rolling Forecast'!#REF!</definedName>
    <definedName name="_vena_Summary_B1_C_FV_ee8ad836ba95442384190e568cc07d68_103">'Rolling Forecast'!#REF!</definedName>
    <definedName name="_vena_Summary_B1_C_FV_ee8ad836ba95442384190e568cc07d68_104">'Rolling Forecast'!#REF!</definedName>
    <definedName name="_vena_Summary_B1_C_FV_ee8ad836ba95442384190e568cc07d68_75">'Rolling Forecast'!#REF!</definedName>
    <definedName name="_vena_Summary_B1_C_FV_ee8ad836ba95442384190e568cc07d68_76">'Rolling Forecast'!#REF!</definedName>
    <definedName name="_vena_Summary_B1_C_FV_ee8ad836ba95442384190e568cc07d68_77">'Rolling Forecast'!#REF!</definedName>
    <definedName name="_vena_Summary_B1_C_FV_ee8ad836ba95442384190e568cc07d68_78">'Rolling Forecast'!#REF!</definedName>
    <definedName name="_vena_Summary_B1_C_FV_ee8ad836ba95442384190e568cc07d68_79">'Rolling Forecast'!#REF!</definedName>
    <definedName name="_vena_Summary_B1_C_FV_ee8ad836ba95442384190e568cc07d68_80">'Rolling Forecast'!#REF!</definedName>
    <definedName name="_vena_Summary_B1_C_FV_ee8ad836ba95442384190e568cc07d68_81">'Rolling Forecast'!#REF!</definedName>
    <definedName name="_vena_Summary_B1_C_FV_ee8ad836ba95442384190e568cc07d68_82">'Rolling Forecast'!#REF!</definedName>
    <definedName name="_vena_Summary_B1_C_FV_ee8ad836ba95442384190e568cc07d68_83">'Rolling Forecast'!#REF!</definedName>
    <definedName name="_vena_Summary_B1_C_FV_ee8ad836ba95442384190e568cc07d68_84">'Rolling Forecast'!#REF!</definedName>
    <definedName name="_vena_Summary_B1_C_FV_ee8ad836ba95442384190e568cc07d68_85">'Rolling Forecast'!#REF!</definedName>
    <definedName name="_vena_Summary_B1_C_FV_ee8ad836ba95442384190e568cc07d68_86">'Rolling Forecast'!#REF!</definedName>
    <definedName name="_vena_Summary_B1_C_FV_ee8ad836ba95442384190e568cc07d68_87">'Rolling Forecast'!#REF!</definedName>
    <definedName name="_vena_Summary_B1_C_FV_ee8ad836ba95442384190e568cc07d68_88">'Rolling Forecast'!#REF!</definedName>
    <definedName name="_vena_Summary_B1_C_FV_ee8ad836ba95442384190e568cc07d68_89">'Rolling Forecast'!#REF!</definedName>
    <definedName name="_vena_Summary_B1_C_FV_ee8ad836ba95442384190e568cc07d68_90">'Rolling Forecast'!#REF!</definedName>
    <definedName name="_vena_Summary_B1_C_FV_ee8ad836ba95442384190e568cc07d68_91">'Rolling Forecast'!#REF!</definedName>
    <definedName name="_vena_Summary_B1_C_FV_ee8ad836ba95442384190e568cc07d68_92">'Rolling Forecast'!#REF!</definedName>
    <definedName name="_vena_Summary_B1_C_FV_ee8ad836ba95442384190e568cc07d68_93">'Rolling Forecast'!#REF!</definedName>
    <definedName name="_vena_Summary_B1_C_FV_ee8ad836ba95442384190e568cc07d68_94">'Rolling Forecast'!#REF!</definedName>
    <definedName name="_vena_Summary_B1_C_FV_ee8ad836ba95442384190e568cc07d68_95">'Rolling Forecast'!#REF!</definedName>
    <definedName name="_vena_Summary_B1_C_FV_ee8ad836ba95442384190e568cc07d68_96">'Rolling Forecast'!#REF!</definedName>
    <definedName name="_vena_Summary_B1_C_FV_ee8ad836ba95442384190e568cc07d68_97">'Rolling Forecast'!#REF!</definedName>
    <definedName name="_vena_Summary_B1_C_FV_ee8ad836ba95442384190e568cc07d68_98">'Rolling Forecast'!#REF!</definedName>
    <definedName name="_vena_Summary_B1_C_FV_ee8ad836ba95442384190e568cc07d68_99">'Rolling Forecast'!#REF!</definedName>
    <definedName name="_vena_Summary_B1_R_1_834602596019077120">'Rolling Forecast'!$B$50</definedName>
    <definedName name="_vena_Summary_B1_R_1_834908565922643968">'Rolling Forecast'!$B$42</definedName>
    <definedName name="_vena_Summary_B1_R_1_834908565935226880">'Rolling Forecast'!$B$43</definedName>
    <definedName name="_vena_Summary_B1_R_1_834908565947809792">'Rolling Forecast'!$B$41</definedName>
    <definedName name="_vena_Summary_B1_R_1_834908566031695872">'Rolling Forecast'!$B$44</definedName>
    <definedName name="_vena_Summary_B1_R_1_834908566040084480">'Rolling Forecast'!$B$8</definedName>
    <definedName name="_vena_Summary_B1_R_1_834908566052667392">'Rolling Forecast'!#REF!</definedName>
    <definedName name="_vena_Summary_B1_R_1_834908566052667397">'Rolling Forecast'!$B$9</definedName>
    <definedName name="_vena_Summary_B1_R_1_834908566056861697">'Rolling Forecast'!$B$10</definedName>
    <definedName name="_vena_Summary_B1_R_1_834908566061056001">'Rolling Forecast'!$B$11</definedName>
    <definedName name="_vena_Summary_B1_R_1_834908566065250305">'Rolling Forecast'!$B$12</definedName>
    <definedName name="_vena_Summary_B1_R_1_834908566065250307">'Rolling Forecast'!$B$13</definedName>
    <definedName name="_vena_Summary_B1_R_1_834908566069444609">'Rolling Forecast'!#REF!</definedName>
    <definedName name="_vena_Summary_B1_R_1_834908566073638913">'Rolling Forecast'!#REF!</definedName>
    <definedName name="_vena_Summary_B1_R_1_834908566077833217">'Rolling Forecast'!#REF!</definedName>
    <definedName name="_vena_Summary_B1_R_1_834908566077833219">'Rolling Forecast'!#REF!</definedName>
    <definedName name="_vena_Summary_B1_R_1_834908566082027521">'Rolling Forecast'!#REF!</definedName>
    <definedName name="_vena_Summary_B1_R_1_834908566086221825">'Rolling Forecast'!#REF!</definedName>
    <definedName name="_vena_Summary_B1_R_1_834908566115581954">'Rolling Forecast'!$B$17</definedName>
    <definedName name="_vena_Summary_B1_R_1_834908566119776257">'Rolling Forecast'!$B$18</definedName>
    <definedName name="_vena_Summary_B1_R_1_834908566123970561">'Rolling Forecast'!$B$19</definedName>
    <definedName name="_vena_Summary_B1_R_1_834908566123970563">'Rolling Forecast'!$B$20</definedName>
    <definedName name="_vena_Summary_B1_R_1_834908566136553475">'Rolling Forecast'!#REF!</definedName>
    <definedName name="_vena_Summary_B1_R_1_834908566144942081">'Rolling Forecast'!#REF!</definedName>
    <definedName name="_vena_Summary_B1_R_1_834908566144942083">'Rolling Forecast'!#REF!</definedName>
    <definedName name="_vena_Summary_B1_R_1_834908566149136385">'Rolling Forecast'!$B$21</definedName>
    <definedName name="_vena_Summary_B1_R_1_834908566153330689">'Rolling Forecast'!#REF!</definedName>
    <definedName name="_vena_Summary_B1_R_1_834908566157524993">'Rolling Forecast'!#REF!</definedName>
    <definedName name="_vena_Summary_B1_R_1_834908566161719296">'Rolling Forecast'!#REF!</definedName>
    <definedName name="_vena_Summary_B1_R_1_834908566161719298">'Rolling Forecast'!#REF!</definedName>
    <definedName name="_vena_Summary_B1_R_1_834908566170107905">'Rolling Forecast'!$B$25</definedName>
    <definedName name="_vena_Summary_B1_R_1_834908566178496519">'Rolling Forecast'!$B$26</definedName>
    <definedName name="_vena_Summary_B1_R_1_834908566182690817">'Rolling Forecast'!$B$27</definedName>
    <definedName name="_vena_Summary_B1_R_1_834908566186885121">'Rolling Forecast'!$B$28</definedName>
    <definedName name="_vena_Summary_B1_R_1_834908566186885123">'Rolling Forecast'!$B$29</definedName>
    <definedName name="_vena_Summary_B1_R_1_834908566195273729">'Rolling Forecast'!$B$33</definedName>
    <definedName name="_vena_Summary_B1_R_1_834908566203662336">'Rolling Forecast'!$B$34</definedName>
    <definedName name="_vena_Summary_B1_R_1_866291072291045377">'Rolling Forecast'!#REF!</definedName>
    <definedName name="_vena_Summary_B1_R_1_941157698412871681">'Rolling Forecast'!$B$49</definedName>
    <definedName name="_vena_Summary_B1_R_4_834589146194771972_132">'Rolling Forecast'!#REF!</definedName>
    <definedName name="_vena_Summary_B1_R_4_834589146194771972_147">'Rolling Forecast'!#REF!</definedName>
    <definedName name="_vena_Summary_B1_R_4_834589146194771972_148">'Rolling Forecast'!#REF!</definedName>
    <definedName name="_vena_Summary_B1_R_4_834589146194771972_149">'Rolling Forecast'!#REF!</definedName>
    <definedName name="_vena_Summary_B1_R_4_834589146194771972_150">'Rolling Forecast'!#REF!</definedName>
    <definedName name="_vena_Summary_B1_R_4_834589146194771972_151">'Rolling Forecast'!#REF!</definedName>
    <definedName name="_vena_Summary_B1_R_4_834589146194771972_152">'Rolling Forecast'!#REF!</definedName>
    <definedName name="_vena_Summary_B1_R_4_834589146194771972_153">'Rolling Forecast'!#REF!</definedName>
    <definedName name="_vena_Summary_B1_R_4_834589146194771972_154">'Rolling Forecast'!#REF!</definedName>
    <definedName name="_vena_Summary_B1_R_4_834589146194771972_155">'Rolling Forecast'!#REF!</definedName>
    <definedName name="_vena_Summary_B1_R_4_834589146194771972_156">'Rolling Forecast'!#REF!</definedName>
    <definedName name="_vena_Summary_B1_R_4_834589146194771972_157">'Rolling Forecast'!#REF!</definedName>
    <definedName name="_vena_Summary_B1_R_4_834589146194771972_158">'Rolling Forecast'!#REF!</definedName>
    <definedName name="_vena_Summary_B1_R_4_834589146194771972_159">'Rolling Forecast'!#REF!</definedName>
    <definedName name="_vena_Summary_B1_R_4_834589146194771972_176">'Rolling Forecast'!#REF!</definedName>
    <definedName name="_vena_Summary_B1_R_4_834589146194771972_178">'Rolling Forecast'!#REF!</definedName>
    <definedName name="_vena_Summary_B1_R_4_834589146194771972_179">'Rolling Forecast'!#REF!</definedName>
    <definedName name="_vena_Summary_B1_R_4_834589146194771972_180">'Rolling Forecast'!#REF!</definedName>
    <definedName name="_vena_Summary_B1_R_4_834589146194771972_181">'Rolling Forecast'!#REF!</definedName>
    <definedName name="_vena_Summary_B1_R_4_834589146194771972_182">'Rolling Forecast'!#REF!</definedName>
    <definedName name="_vena_Summary_B1_R_4_834589146194771972_183">'Rolling Forecast'!#REF!</definedName>
    <definedName name="_vena_Summary_B1_R_4_834589146194771972_184">'Rolling Forecast'!#REF!</definedName>
    <definedName name="_vena_Summary_B1_R_4_834589146194771972_185">'Rolling Forecast'!#REF!</definedName>
    <definedName name="_vena_Summary_B1_R_4_834589146194771972_186">'Rolling Forecast'!#REF!</definedName>
    <definedName name="_vena_Summary_B1_R_4_834589146194771972_187">'Rolling Forecast'!#REF!</definedName>
    <definedName name="_vena_Summary_B1_R_4_834589146194771972_188">'Rolling Forecast'!#REF!</definedName>
    <definedName name="_vena_Summary_B1_R_4_834589146194771972_189">'Rolling Forecast'!#REF!</definedName>
    <definedName name="_vena_Summary_B1_R_4_834589146194771972_34">'Rolling Forecast'!#REF!</definedName>
    <definedName name="_vena_Summary_B1_R_4_834589146194771972_35">'Rolling Forecast'!#REF!</definedName>
    <definedName name="_vena_Summary_B1_R_4_834589146194771972_36">'Rolling Forecast'!#REF!</definedName>
    <definedName name="_vena_Summary_B1_R_4_834589146194771972_37">'Rolling Forecast'!#REF!</definedName>
    <definedName name="_vena_Summary_B1_R_4_834589146194771972_39">'Rolling Forecast'!#REF!</definedName>
    <definedName name="_vena_Summary_B1_R_4_834589146194771972_40">'Rolling Forecast'!#REF!</definedName>
    <definedName name="_vena_Summary_B1_R_4_834589146194771972_41">'Rolling Forecast'!#REF!</definedName>
    <definedName name="_vena_Summary_B1_R_4_834589146194771972_42">'Rolling Forecast'!#REF!</definedName>
    <definedName name="_vena_Summary_B1_R_4_834589146194771972_7">'Rolling Forecast'!#REF!</definedName>
    <definedName name="_vena_Summary_B1_R_4_834589146194771972_83">'Rolling Forecast'!#REF!</definedName>
    <definedName name="_vena_Summary_B1_R_4_834589146194771972_9">'Rolling Forecast'!#REF!</definedName>
    <definedName name="_vena_Summary_B1_R_4_834589347684155392_1">'Rolling Forecast'!#REF!</definedName>
    <definedName name="_vena_Summary_B1_R_4_834589347684155392_32">'Rolling Forecast'!#REF!</definedName>
    <definedName name="_vena_Summary_B1_R_4_834589347684155392_33">'Rolling Forecast'!#REF!</definedName>
    <definedName name="_vena_Summary_B1_R_4_834589347684155392_34">'Rolling Forecast'!#REF!</definedName>
    <definedName name="_vena_Summary_B1_R_4_834589347684155392_35">'Rolling Forecast'!#REF!</definedName>
    <definedName name="_vena_Summary_B1_R_4_834589347684155392_36">'Rolling Forecast'!#REF!</definedName>
    <definedName name="_vena_Summary_B1_R_4_834589347684155392_37">'Rolling Forecast'!#REF!</definedName>
    <definedName name="_vena_Summary_B1_R_4_834589347684155392_45">'Rolling Forecast'!#REF!</definedName>
    <definedName name="_vena_Summary_B1_R_4_834589347684155392_46">'Rolling Forecast'!#REF!</definedName>
    <definedName name="_vena_Summary_B1_R_4_834589347684155392_47">'Rolling Forecast'!#REF!</definedName>
    <definedName name="_vena_Summary_B1_R_4_834589347684155392_48">'Rolling Forecast'!#REF!</definedName>
    <definedName name="_vena_Summary_B1_R_4_834589347684155392_49">'Rolling Forecast'!#REF!</definedName>
    <definedName name="_vena_Summary_B1_R_4_834589347684155392_50">'Rolling Forecast'!#REF!</definedName>
    <definedName name="_vena_Summary_B1_R_4_834589347684155392_51">'Rolling Forecast'!#REF!</definedName>
    <definedName name="_vena_Summary_B1_R_4_834589347684155392_52">'Rolling Forecast'!#REF!</definedName>
    <definedName name="_vena_Summary_B2_C_6_834589832814133249">'Rolling Forecast'!#REF!</definedName>
    <definedName name="_vena_Summary_B2_C_6_834594497707245568">'Rolling Forecast'!#REF!</definedName>
    <definedName name="_vena_Summary_B2_C_6_834594515390431232">'Rolling Forecast'!#REF!</definedName>
    <definedName name="_vena_Summary_B2_C_6_834594550227533824">'Rolling Forecast'!#REF!</definedName>
    <definedName name="_vena_Summary_B2_C_6_834901102143078400">'Rolling Forecast'!#REF!</definedName>
    <definedName name="_vena_Summary_B2_C_FV_2a92fefc10a04c95a4d9916ef9672db4">'Rolling Forecast'!#REF!</definedName>
    <definedName name="_vena_Summary_B2_C_FV_2a92fefc10a04c95a4d9916ef9672db4_1">'Rolling Forecast'!#REF!</definedName>
    <definedName name="_vena_Summary_B2_C_FV_2a92fefc10a04c95a4d9916ef9672db4_10">'Rolling Forecast'!#REF!</definedName>
    <definedName name="_vena_Summary_B2_C_FV_2a92fefc10a04c95a4d9916ef9672db4_11">'Rolling Forecast'!#REF!</definedName>
    <definedName name="_vena_Summary_B2_C_FV_2a92fefc10a04c95a4d9916ef9672db4_12">'Rolling Forecast'!#REF!</definedName>
    <definedName name="_vena_Summary_B2_C_FV_2a92fefc10a04c95a4d9916ef9672db4_13">'Rolling Forecast'!#REF!</definedName>
    <definedName name="_vena_Summary_B2_C_FV_2a92fefc10a04c95a4d9916ef9672db4_14">'Rolling Forecast'!#REF!</definedName>
    <definedName name="_vena_Summary_B2_C_FV_2a92fefc10a04c95a4d9916ef9672db4_15">'Rolling Forecast'!#REF!</definedName>
    <definedName name="_vena_Summary_B2_C_FV_2a92fefc10a04c95a4d9916ef9672db4_16">'Rolling Forecast'!#REF!</definedName>
    <definedName name="_vena_Summary_B2_C_FV_2a92fefc10a04c95a4d9916ef9672db4_17">'Rolling Forecast'!#REF!</definedName>
    <definedName name="_vena_Summary_B2_C_FV_2a92fefc10a04c95a4d9916ef9672db4_18">'Rolling Forecast'!#REF!</definedName>
    <definedName name="_vena_Summary_B2_C_FV_2a92fefc10a04c95a4d9916ef9672db4_19">'Rolling Forecast'!#REF!</definedName>
    <definedName name="_vena_Summary_B2_C_FV_2a92fefc10a04c95a4d9916ef9672db4_2">'Rolling Forecast'!#REF!</definedName>
    <definedName name="_vena_Summary_B2_C_FV_2a92fefc10a04c95a4d9916ef9672db4_20">'Rolling Forecast'!#REF!</definedName>
    <definedName name="_vena_Summary_B2_C_FV_2a92fefc10a04c95a4d9916ef9672db4_21">'Rolling Forecast'!#REF!</definedName>
    <definedName name="_vena_Summary_B2_C_FV_2a92fefc10a04c95a4d9916ef9672db4_22">'Rolling Forecast'!#REF!</definedName>
    <definedName name="_vena_Summary_B2_C_FV_2a92fefc10a04c95a4d9916ef9672db4_23">'Rolling Forecast'!#REF!</definedName>
    <definedName name="_vena_Summary_B2_C_FV_2a92fefc10a04c95a4d9916ef9672db4_3">'Rolling Forecast'!#REF!</definedName>
    <definedName name="_vena_Summary_B2_C_FV_2a92fefc10a04c95a4d9916ef9672db4_4">'Rolling Forecast'!#REF!</definedName>
    <definedName name="_vena_Summary_B2_C_FV_2a92fefc10a04c95a4d9916ef9672db4_5">'Rolling Forecast'!#REF!</definedName>
    <definedName name="_vena_Summary_B2_C_FV_2a92fefc10a04c95a4d9916ef9672db4_6">'Rolling Forecast'!#REF!</definedName>
    <definedName name="_vena_Summary_B2_C_FV_2a92fefc10a04c95a4d9916ef9672db4_7">'Rolling Forecast'!#REF!</definedName>
    <definedName name="_vena_Summary_B2_C_FV_2a92fefc10a04c95a4d9916ef9672db4_8">'Rolling Forecast'!#REF!</definedName>
    <definedName name="_vena_Summary_B2_C_FV_2a92fefc10a04c95a4d9916ef9672db4_9">'Rolling Forecast'!#REF!</definedName>
    <definedName name="_vena_Summary_B2_C_FV_4224d69c88944b068ca8e68cd8b120f4">'Rolling Forecast'!#REF!</definedName>
    <definedName name="_vena_Summary_B2_C_FV_4224d69c88944b068ca8e68cd8b120f4_1">'Rolling Forecast'!#REF!</definedName>
    <definedName name="_vena_Summary_B2_C_FV_4224d69c88944b068ca8e68cd8b120f4_10">'Rolling Forecast'!#REF!</definedName>
    <definedName name="_vena_Summary_B2_C_FV_4224d69c88944b068ca8e68cd8b120f4_11">'Rolling Forecast'!#REF!</definedName>
    <definedName name="_vena_Summary_B2_C_FV_4224d69c88944b068ca8e68cd8b120f4_12">'Rolling Forecast'!#REF!</definedName>
    <definedName name="_vena_Summary_B2_C_FV_4224d69c88944b068ca8e68cd8b120f4_13">'Rolling Forecast'!#REF!</definedName>
    <definedName name="_vena_Summary_B2_C_FV_4224d69c88944b068ca8e68cd8b120f4_14">'Rolling Forecast'!#REF!</definedName>
    <definedName name="_vena_Summary_B2_C_FV_4224d69c88944b068ca8e68cd8b120f4_15">'Rolling Forecast'!#REF!</definedName>
    <definedName name="_vena_Summary_B2_C_FV_4224d69c88944b068ca8e68cd8b120f4_16">'Rolling Forecast'!#REF!</definedName>
    <definedName name="_vena_Summary_B2_C_FV_4224d69c88944b068ca8e68cd8b120f4_17">'Rolling Forecast'!#REF!</definedName>
    <definedName name="_vena_Summary_B2_C_FV_4224d69c88944b068ca8e68cd8b120f4_18">'Rolling Forecast'!#REF!</definedName>
    <definedName name="_vena_Summary_B2_C_FV_4224d69c88944b068ca8e68cd8b120f4_19">'Rolling Forecast'!#REF!</definedName>
    <definedName name="_vena_Summary_B2_C_FV_4224d69c88944b068ca8e68cd8b120f4_2">'Rolling Forecast'!#REF!</definedName>
    <definedName name="_vena_Summary_B2_C_FV_4224d69c88944b068ca8e68cd8b120f4_20">'Rolling Forecast'!#REF!</definedName>
    <definedName name="_vena_Summary_B2_C_FV_4224d69c88944b068ca8e68cd8b120f4_21">'Rolling Forecast'!#REF!</definedName>
    <definedName name="_vena_Summary_B2_C_FV_4224d69c88944b068ca8e68cd8b120f4_22">'Rolling Forecast'!#REF!</definedName>
    <definedName name="_vena_Summary_B2_C_FV_4224d69c88944b068ca8e68cd8b120f4_23">'Rolling Forecast'!#REF!</definedName>
    <definedName name="_vena_Summary_B2_C_FV_4224d69c88944b068ca8e68cd8b120f4_24">'Rolling Forecast'!#REF!</definedName>
    <definedName name="_vena_Summary_B2_C_FV_4224d69c88944b068ca8e68cd8b120f4_25">'Rolling Forecast'!#REF!</definedName>
    <definedName name="_vena_Summary_B2_C_FV_4224d69c88944b068ca8e68cd8b120f4_26">'Rolling Forecast'!#REF!</definedName>
    <definedName name="_vena_Summary_B2_C_FV_4224d69c88944b068ca8e68cd8b120f4_27">'Rolling Forecast'!#REF!</definedName>
    <definedName name="_vena_Summary_B2_C_FV_4224d69c88944b068ca8e68cd8b120f4_28">'Rolling Forecast'!#REF!</definedName>
    <definedName name="_vena_Summary_B2_C_FV_4224d69c88944b068ca8e68cd8b120f4_3">'Rolling Forecast'!#REF!</definedName>
    <definedName name="_vena_Summary_B2_C_FV_4224d69c88944b068ca8e68cd8b120f4_4">'Rolling Forecast'!#REF!</definedName>
    <definedName name="_vena_Summary_B2_C_FV_4224d69c88944b068ca8e68cd8b120f4_5">'Rolling Forecast'!#REF!</definedName>
    <definedName name="_vena_Summary_B2_C_FV_4224d69c88944b068ca8e68cd8b120f4_6">'Rolling Forecast'!#REF!</definedName>
    <definedName name="_vena_Summary_B2_C_FV_4224d69c88944b068ca8e68cd8b120f4_7">'Rolling Forecast'!#REF!</definedName>
    <definedName name="_vena_Summary_B2_C_FV_4224d69c88944b068ca8e68cd8b120f4_8">'Rolling Forecast'!#REF!</definedName>
    <definedName name="_vena_Summary_B2_C_FV_4224d69c88944b068ca8e68cd8b120f4_9">'Rolling Forecast'!#REF!</definedName>
    <definedName name="_vena_Summary_B2_C_FV_ee8ad836ba95442384190e568cc07d68">'Rolling Forecast'!#REF!</definedName>
    <definedName name="_vena_Summary_B2_C_FV_ee8ad836ba95442384190e568cc07d68_1">'Rolling Forecast'!#REF!</definedName>
    <definedName name="_vena_Summary_B2_C_FV_ee8ad836ba95442384190e568cc07d68_10">'Rolling Forecast'!#REF!</definedName>
    <definedName name="_vena_Summary_B2_C_FV_ee8ad836ba95442384190e568cc07d68_11">'Rolling Forecast'!#REF!</definedName>
    <definedName name="_vena_Summary_B2_C_FV_ee8ad836ba95442384190e568cc07d68_12">'Rolling Forecast'!#REF!</definedName>
    <definedName name="_vena_Summary_B2_C_FV_ee8ad836ba95442384190e568cc07d68_13">'Rolling Forecast'!#REF!</definedName>
    <definedName name="_vena_Summary_B2_C_FV_ee8ad836ba95442384190e568cc07d68_14">'Rolling Forecast'!#REF!</definedName>
    <definedName name="_vena_Summary_B2_C_FV_ee8ad836ba95442384190e568cc07d68_15">'Rolling Forecast'!#REF!</definedName>
    <definedName name="_vena_Summary_B2_C_FV_ee8ad836ba95442384190e568cc07d68_16">'Rolling Forecast'!#REF!</definedName>
    <definedName name="_vena_Summary_B2_C_FV_ee8ad836ba95442384190e568cc07d68_17">'Rolling Forecast'!#REF!</definedName>
    <definedName name="_vena_Summary_B2_C_FV_ee8ad836ba95442384190e568cc07d68_18">'Rolling Forecast'!#REF!</definedName>
    <definedName name="_vena_Summary_B2_C_FV_ee8ad836ba95442384190e568cc07d68_19">'Rolling Forecast'!#REF!</definedName>
    <definedName name="_vena_Summary_B2_C_FV_ee8ad836ba95442384190e568cc07d68_2">'Rolling Forecast'!#REF!</definedName>
    <definedName name="_vena_Summary_B2_C_FV_ee8ad836ba95442384190e568cc07d68_20">'Rolling Forecast'!#REF!</definedName>
    <definedName name="_vena_Summary_B2_C_FV_ee8ad836ba95442384190e568cc07d68_21">'Rolling Forecast'!#REF!</definedName>
    <definedName name="_vena_Summary_B2_C_FV_ee8ad836ba95442384190e568cc07d68_22">'Rolling Forecast'!#REF!</definedName>
    <definedName name="_vena_Summary_B2_C_FV_ee8ad836ba95442384190e568cc07d68_23">'Rolling Forecast'!#REF!</definedName>
    <definedName name="_vena_Summary_B2_C_FV_ee8ad836ba95442384190e568cc07d68_24">'Rolling Forecast'!#REF!</definedName>
    <definedName name="_vena_Summary_B2_C_FV_ee8ad836ba95442384190e568cc07d68_25">'Rolling Forecast'!#REF!</definedName>
    <definedName name="_vena_Summary_B2_C_FV_ee8ad836ba95442384190e568cc07d68_26">'Rolling Forecast'!#REF!</definedName>
    <definedName name="_vena_Summary_B2_C_FV_ee8ad836ba95442384190e568cc07d68_27">'Rolling Forecast'!#REF!</definedName>
    <definedName name="_vena_Summary_B2_C_FV_ee8ad836ba95442384190e568cc07d68_28">'Rolling Forecast'!#REF!</definedName>
    <definedName name="_vena_Summary_B2_C_FV_ee8ad836ba95442384190e568cc07d68_3">'Rolling Forecast'!#REF!</definedName>
    <definedName name="_vena_Summary_B2_C_FV_ee8ad836ba95442384190e568cc07d68_4">'Rolling Forecast'!#REF!</definedName>
    <definedName name="_vena_Summary_B2_C_FV_ee8ad836ba95442384190e568cc07d68_5">'Rolling Forecast'!#REF!</definedName>
    <definedName name="_vena_Summary_B2_C_FV_ee8ad836ba95442384190e568cc07d68_6">'Rolling Forecast'!#REF!</definedName>
    <definedName name="_vena_Summary_B2_C_FV_ee8ad836ba95442384190e568cc07d68_7">'Rolling Forecast'!#REF!</definedName>
    <definedName name="_vena_Summary_B2_C_FV_ee8ad836ba95442384190e568cc07d68_8">'Rolling Forecast'!#REF!</definedName>
    <definedName name="_vena_Summary_B2_C_FV_ee8ad836ba95442384190e568cc07d68_9">'Rolling Forecast'!#REF!</definedName>
    <definedName name="_vena_Summary_B2_R_1_834908566094610433">'Rolling Forecast'!#REF!</definedName>
    <definedName name="_vena_Summary_B2_R_1_834908566102999040">'Rolling Forecast'!#REF!</definedName>
    <definedName name="_vena_Summary_B2_R_1_834908566107193345">'Rolling Forecast'!#REF!</definedName>
    <definedName name="_vena_Summary_B2_R_1_834908566111387649">'Rolling Forecast'!#REF!</definedName>
    <definedName name="_vena_Summary_B2_R_1_834908566115581952">'Rolling Forecast'!#REF!</definedName>
    <definedName name="_vena_Summary_B2_R_1_834908566597926913">'Rolling Forecast'!$B$48</definedName>
    <definedName name="_vena_Summary_B2_R_1_834908566606315520">'Rolling Forecast'!$B$47</definedName>
    <definedName name="_vena_Summary_B2_R_4_834589146194771972_1">'Rolling Forecast'!#REF!</definedName>
    <definedName name="_vena_Summary_B2_R_4_834589146194771972_16">'Rolling Forecast'!#REF!</definedName>
    <definedName name="_vena_Summary_B2_R_4_834589146194771972_17">'Rolling Forecast'!#REF!</definedName>
    <definedName name="_vena_Summary_B2_R_4_834589146194771972_18">'Rolling Forecast'!#REF!</definedName>
    <definedName name="_vena_Summary_B2_R_4_834589146194771972_19">'Rolling Forecast'!#REF!</definedName>
    <definedName name="_vena_Summary_B2_R_4_834589146194771972_2">'Rolling Forecast'!#REF!</definedName>
    <definedName name="_vena_Summary_B2_R_4_834589146194771972_20">'Rolling Forecast'!#REF!</definedName>
    <definedName name="_vena_Summary_B2_R_4_834589146194771972_21">'Rolling Forecast'!#REF!</definedName>
    <definedName name="_vena_Summary_B2_R_4_834589146194771972_22">'Rolling Forecast'!#REF!</definedName>
    <definedName name="_vena_Summary_B2_R_4_834589146194771972_3">'Rolling Forecast'!#REF!</definedName>
    <definedName name="_vena_Summary_B2_R_4_834589146194771972_9">'Rolling Forecast'!#REF!</definedName>
    <definedName name="_vena_Summary_P_8_834589883485519875" comment="*">Controls!$E$65</definedName>
    <definedName name="_vena_Summary_P_PVSelection_2" comment="*">Controls!$E$59</definedName>
    <definedName name="_vena_Summary_P_PVSelection_3" comment="*">Controls!$E$60</definedName>
    <definedName name="_vena_V_EnvelopeValidation_S">'Rolling Forecast'!#REF!</definedName>
    <definedName name="FlagGenericBaseline">Controls!$D$8</definedName>
    <definedName name="FlagGenericCategories">Controls!$D$9</definedName>
    <definedName name="FlagShowApprovals">Controls!$D$11</definedName>
    <definedName name="FlagShowPY">'Rolling Forecast'!#REF!</definedName>
    <definedName name="FlagShowPYR">'[1]Input (2)'!$K$10</definedName>
    <definedName name="FlagUseHardValidation" localSheetId="2">Controls!$D$6</definedName>
    <definedName name="FlagUseSoftValidation" localSheetId="2">Controls!$D$7</definedName>
    <definedName name="FlagVenaActuals">Controls!$D$10</definedName>
    <definedName name="Group1">Controls!$D$212</definedName>
    <definedName name="Group2">Controls!$D$213</definedName>
    <definedName name="Group3">Controls!$D$214</definedName>
    <definedName name="Group4">Controls!$D$215</definedName>
    <definedName name="HardThreshold">'Rolling Forecast'!#REF!</definedName>
    <definedName name="ListAccount">OFFSET(Controls!$C$82:$C$83,1,0,ROWS(Controls!$C$82:$C$83)-2,1)</definedName>
    <definedName name="ListDepartment">OFFSET(Controls!$C$86:$C$87,1,0,ROWS(Controls!$C$86:$C$87)-2,1)</definedName>
    <definedName name="ListDriver">Controls!$C$15:$C$19</definedName>
    <definedName name="ListPeriod">OFFSET(Controls!$C$94:$C$95,1,0,ROWS(Controls!$C$94:$C$95)-1,1)</definedName>
    <definedName name="ListPredictive">Controls!$C$23:$C$25</definedName>
    <definedName name="ListScenario">OFFSET(Controls!$C$86:$C$87,1,0,ROWS(Controls!$C$86:$C$87)-1,1)</definedName>
    <definedName name="ListYear">OFFSET(Controls!$C$90:$C$91,1,0,ROWS(Controls!$C$90:$C$91)-1,1)</definedName>
    <definedName name="OpexEnvelope">'Rolling Forecast'!#REF!</definedName>
    <definedName name="pvFiscalEnd" localSheetId="2">Controls!$E$39</definedName>
    <definedName name="pvFiscalStart" localSheetId="2">Controls!$E$38</definedName>
    <definedName name="pvForecast">Controls!$E$36</definedName>
    <definedName name="pvPeriod">Controls!$E$34</definedName>
    <definedName name="pvPlan">Controls!$E$37</definedName>
    <definedName name="pvYear">Controls!$E$35</definedName>
    <definedName name="SelectAccount">Controls!$D$45</definedName>
    <definedName name="SelectAccountAlias" localSheetId="2">Controls!$F$45</definedName>
    <definedName name="SelectAccountName" localSheetId="2">Controls!$E$45</definedName>
    <definedName name="SelectCurrency">Controls!$D$52</definedName>
    <definedName name="SelectCurrencyAlias" localSheetId="2">Controls!$F$52</definedName>
    <definedName name="SelectCurrencyName" localSheetId="2">Controls!$E$52</definedName>
    <definedName name="SelectDepartment">Controls!$D$47</definedName>
    <definedName name="SelectDepartmentAlias" localSheetId="2">Controls!$F$47</definedName>
    <definedName name="SelectDepartmentName" localSheetId="2">Controls!$E$47</definedName>
    <definedName name="SelectEntity">Controls!$D$46</definedName>
    <definedName name="SelectEntityAlias" localSheetId="2">Controls!$F$46</definedName>
    <definedName name="SelectEntityName" localSheetId="2">Controls!$E$46</definedName>
    <definedName name="SelectPeriod">Controls!$D$50</definedName>
    <definedName name="SelectPeriodAlias" localSheetId="2">Controls!$F$50</definedName>
    <definedName name="SelectPeriodName">Controls!$E$50</definedName>
    <definedName name="SelectScenario">Controls!$D$51</definedName>
    <definedName name="SelectScenarioAlias" localSheetId="2">Controls!$F$51</definedName>
    <definedName name="SelectScenarioName" localSheetId="2">Controls!$E$51</definedName>
    <definedName name="SelectSource">Controls!$D$48</definedName>
    <definedName name="SelectSourceAlias" localSheetId="2">Controls!$F$48</definedName>
    <definedName name="SelectSourceName" localSheetId="2">Controls!$E$48</definedName>
    <definedName name="SelectYear">Controls!$D$49</definedName>
    <definedName name="SelectYearAlias" localSheetId="2">Controls!$F$49</definedName>
    <definedName name="SelectYearName" localSheetId="2">Controls!$E$49</definedName>
    <definedName name="TableDrivers">Controls!$C$16:$E$20</definedName>
    <definedName name="TablePredictive">Controls!$C$23:$E$25</definedName>
    <definedName name="Threshold">'Rolling Forecast'!#REF!</definedName>
    <definedName name="Z_00C36F7B_2432_4D97_B8B0_1F50C22C55C4_.wvu.Cols" localSheetId="2" hidden="1">Controls!$A:$A</definedName>
    <definedName name="Z_00C36F7B_2432_4D97_B8B0_1F50C22C55C4_.wvu.Cols" localSheetId="1" hidden="1">'Rolling Forecast'!#REF!</definedName>
    <definedName name="Z_00C36F7B_2432_4D97_B8B0_1F50C22C55C4_.wvu.Rows" localSheetId="2" hidden="1">Controls!#REF!,Controls!#REF!,Controls!#REF!,Controls!$86:$86,Controls!$82:$82</definedName>
    <definedName name="Z_00C36F7B_2432_4D97_B8B0_1F50C22C55C4_.wvu.Rows" localSheetId="1" hidden="1">'Rolling Forecast'!#REF!</definedName>
    <definedName name="Z_80B8B084_6D38_4843_BFD2_6DFE88B9B30B_.wvu.Cols" localSheetId="2" hidden="1">Controls!$A:$A</definedName>
    <definedName name="Z_80B8B084_6D38_4843_BFD2_6DFE88B9B30B_.wvu.Cols" localSheetId="1" hidden="1">'Rolling Forecast'!#REF!</definedName>
    <definedName name="Z_80B8B084_6D38_4843_BFD2_6DFE88B9B30B_.wvu.Rows" localSheetId="2" hidden="1">Controls!#REF!,Controls!#REF!,Controls!#REF!,Controls!$86:$86,Controls!$82:$82</definedName>
    <definedName name="Z_80B8B084_6D38_4843_BFD2_6DFE88B9B30B_.wvu.Rows" localSheetId="1" hidden="1">'Rolling Forecast'!#REF!</definedName>
  </definedNames>
  <calcPr calcId="191029"/>
  <customWorkbookViews>
    <customWorkbookView name="1. Simple View" guid="{00C36F7B-2432-4D97-B8B0-1F50C22C55C4}" maximized="1" xWindow="-11" yWindow="-11" windowWidth="3862" windowHeight="2122" activeSheetId="31"/>
    <customWorkbookView name="2. Advanced View" guid="{80B8B084-6D38-4843-BFD2-6DFE88B9B30B}" maximized="1" xWindow="-11" yWindow="-11" windowWidth="3862" windowHeight="2122" activeSheetId="3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3" l="1"/>
  <c r="C12" i="33"/>
  <c r="C11" i="33"/>
  <c r="C10" i="33"/>
  <c r="C9" i="33"/>
  <c r="C8" i="33"/>
  <c r="R21" i="33" l="1"/>
  <c r="E21" i="33"/>
  <c r="R20" i="33"/>
  <c r="E20" i="33"/>
  <c r="R19" i="33"/>
  <c r="E19" i="33"/>
  <c r="R18" i="33"/>
  <c r="E18" i="33"/>
  <c r="R17" i="33"/>
  <c r="E17" i="33"/>
  <c r="AE29" i="33"/>
  <c r="R29" i="33"/>
  <c r="AE28" i="33"/>
  <c r="R28" i="33"/>
  <c r="AE27" i="33"/>
  <c r="R27" i="33"/>
  <c r="AE26" i="33"/>
  <c r="R26" i="33"/>
  <c r="AE25" i="33"/>
  <c r="R25" i="33"/>
  <c r="AE34" i="33"/>
  <c r="R34" i="33"/>
  <c r="C34" i="33"/>
  <c r="AE33" i="33"/>
  <c r="R33" i="33"/>
  <c r="C33" i="33"/>
  <c r="S18" i="33" l="1"/>
  <c r="Y18" i="33"/>
  <c r="T18" i="33"/>
  <c r="Z18" i="33"/>
  <c r="U18" i="33"/>
  <c r="AA18" i="33"/>
  <c r="AB18" i="33"/>
  <c r="AC18" i="33"/>
  <c r="V18" i="33"/>
  <c r="W18" i="33"/>
  <c r="X18" i="33"/>
  <c r="AD18" i="33"/>
  <c r="S21" i="33"/>
  <c r="Y21" i="33"/>
  <c r="T21" i="33"/>
  <c r="Z21" i="33"/>
  <c r="W21" i="33"/>
  <c r="AC21" i="33"/>
  <c r="U21" i="33"/>
  <c r="AA21" i="33"/>
  <c r="V21" i="33"/>
  <c r="AB21" i="33"/>
  <c r="X21" i="33"/>
  <c r="AD21" i="33"/>
  <c r="S19" i="33"/>
  <c r="Y19" i="33"/>
  <c r="T19" i="33"/>
  <c r="AC19" i="33"/>
  <c r="Z19" i="33"/>
  <c r="U19" i="33"/>
  <c r="AA19" i="33"/>
  <c r="V19" i="33"/>
  <c r="AB19" i="33"/>
  <c r="X19" i="33"/>
  <c r="AD19" i="33"/>
  <c r="W19" i="33"/>
  <c r="T17" i="33"/>
  <c r="Z17" i="33"/>
  <c r="U17" i="33"/>
  <c r="AA17" i="33"/>
  <c r="V17" i="33"/>
  <c r="AB17" i="33"/>
  <c r="AC17" i="33"/>
  <c r="W17" i="33"/>
  <c r="AD17" i="33"/>
  <c r="Y17" i="33"/>
  <c r="X17" i="33"/>
  <c r="S20" i="33"/>
  <c r="Y20" i="33"/>
  <c r="T20" i="33"/>
  <c r="Z20" i="33"/>
  <c r="U20" i="33"/>
  <c r="AA20" i="33"/>
  <c r="AB20" i="33"/>
  <c r="W20" i="33"/>
  <c r="AC20" i="33"/>
  <c r="V20" i="33"/>
  <c r="X20" i="33"/>
  <c r="AD20" i="33"/>
  <c r="S17" i="33"/>
  <c r="AF33" i="33"/>
  <c r="AF29" i="33"/>
  <c r="AF26" i="33"/>
  <c r="AF34" i="33"/>
  <c r="AF27" i="33"/>
  <c r="AF25" i="33"/>
  <c r="AF28" i="33"/>
  <c r="G14" i="33" l="1"/>
  <c r="H14" i="33"/>
  <c r="I14" i="33"/>
  <c r="J14" i="33"/>
  <c r="K14" i="33"/>
  <c r="L14" i="33"/>
  <c r="M14" i="33"/>
  <c r="N14" i="33"/>
  <c r="O14" i="33"/>
  <c r="P14" i="33"/>
  <c r="Q14" i="33"/>
  <c r="F14" i="33"/>
  <c r="F52" i="35" l="1"/>
  <c r="E52" i="35"/>
  <c r="F51" i="35"/>
  <c r="E51" i="35"/>
  <c r="E50" i="35"/>
  <c r="F49" i="35"/>
  <c r="E49" i="35"/>
  <c r="F48" i="35"/>
  <c r="E48" i="35"/>
  <c r="F47" i="35"/>
  <c r="E47" i="35"/>
  <c r="F46" i="35"/>
  <c r="E46" i="35"/>
  <c r="F45" i="35"/>
  <c r="E45" i="35"/>
  <c r="E38" i="35"/>
  <c r="E39" i="35" s="1"/>
  <c r="E37" i="35"/>
  <c r="E36" i="35"/>
  <c r="E35" i="35"/>
  <c r="E34" i="35"/>
  <c r="AE50" i="33"/>
  <c r="R50" i="33"/>
  <c r="AE49" i="33"/>
  <c r="R49" i="33"/>
  <c r="AE48" i="33"/>
  <c r="R48" i="33"/>
  <c r="AE47" i="33"/>
  <c r="R47" i="33"/>
  <c r="AE44" i="33"/>
  <c r="R44" i="33"/>
  <c r="AE43" i="33"/>
  <c r="R43" i="33"/>
  <c r="AE42" i="33"/>
  <c r="R42" i="33"/>
  <c r="AE41" i="33"/>
  <c r="R41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B35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B30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B22" i="33"/>
  <c r="B14" i="33"/>
  <c r="AE13" i="33"/>
  <c r="R13" i="33"/>
  <c r="AE12" i="33"/>
  <c r="R12" i="33"/>
  <c r="AE11" i="33"/>
  <c r="R11" i="33"/>
  <c r="AE10" i="33"/>
  <c r="R10" i="33"/>
  <c r="AE9" i="33"/>
  <c r="R9" i="33"/>
  <c r="AE8" i="33"/>
  <c r="R8" i="33"/>
  <c r="H37" i="33" l="1"/>
  <c r="F37" i="33"/>
  <c r="I37" i="33"/>
  <c r="M37" i="33"/>
  <c r="N37" i="33"/>
  <c r="O37" i="33"/>
  <c r="G37" i="33"/>
  <c r="L37" i="33"/>
  <c r="Q37" i="33"/>
  <c r="J37" i="33"/>
  <c r="P37" i="33"/>
  <c r="K37" i="33"/>
  <c r="AF11" i="33"/>
  <c r="AF13" i="33"/>
  <c r="AF12" i="33"/>
  <c r="R14" i="33"/>
  <c r="AF10" i="33"/>
  <c r="T14" i="33"/>
  <c r="U14" i="33"/>
  <c r="AF8" i="33"/>
  <c r="X14" i="33"/>
  <c r="AB14" i="33"/>
  <c r="R22" i="33"/>
  <c r="AC14" i="33"/>
  <c r="AF9" i="33"/>
  <c r="R35" i="33"/>
  <c r="R30" i="33"/>
  <c r="V14" i="33"/>
  <c r="AD14" i="33"/>
  <c r="W14" i="33"/>
  <c r="Y14" i="33"/>
  <c r="Z14" i="33"/>
  <c r="AC30" i="33"/>
  <c r="V35" i="33"/>
  <c r="AD35" i="33"/>
  <c r="S14" i="33"/>
  <c r="AA14" i="33"/>
  <c r="AE19" i="33" l="1"/>
  <c r="AF19" i="33" s="1"/>
  <c r="AE17" i="33"/>
  <c r="AF17" i="33" s="1"/>
  <c r="AE20" i="33"/>
  <c r="AF20" i="33" s="1"/>
  <c r="AE18" i="33"/>
  <c r="AF18" i="33" s="1"/>
  <c r="AE21" i="33"/>
  <c r="AF21" i="33" s="1"/>
  <c r="W35" i="33"/>
  <c r="R37" i="33"/>
  <c r="U30" i="33"/>
  <c r="V30" i="33"/>
  <c r="AD30" i="33"/>
  <c r="Z30" i="33"/>
  <c r="AC35" i="33"/>
  <c r="AA30" i="33"/>
  <c r="AA35" i="33"/>
  <c r="Y30" i="33"/>
  <c r="X30" i="33"/>
  <c r="T30" i="33"/>
  <c r="T35" i="33"/>
  <c r="S35" i="33"/>
  <c r="AB35" i="33"/>
  <c r="U35" i="33"/>
  <c r="Z35" i="33"/>
  <c r="X35" i="33"/>
  <c r="S30" i="33"/>
  <c r="AB30" i="33"/>
  <c r="Y35" i="33"/>
  <c r="W30" i="33"/>
  <c r="AE14" i="33" l="1"/>
  <c r="AE35" i="33"/>
  <c r="AE30" i="33"/>
  <c r="AD22" i="33" l="1"/>
  <c r="AD37" i="33" s="1"/>
  <c r="AA22" i="33"/>
  <c r="AA37" i="33" s="1"/>
  <c r="Z22" i="33"/>
  <c r="Z37" i="33" s="1"/>
  <c r="Y22" i="33"/>
  <c r="Y37" i="33" s="1"/>
  <c r="U22" i="33"/>
  <c r="U37" i="33" s="1"/>
  <c r="T22" i="33"/>
  <c r="T37" i="33" s="1"/>
  <c r="S22" i="33"/>
  <c r="S37" i="33" s="1"/>
  <c r="V22" i="33"/>
  <c r="V37" i="33" s="1"/>
  <c r="W22" i="33"/>
  <c r="W37" i="33" s="1"/>
  <c r="X22" i="33"/>
  <c r="X37" i="33" s="1"/>
  <c r="AC22" i="33"/>
  <c r="AC37" i="33" s="1"/>
  <c r="AB22" i="33"/>
  <c r="AB37" i="33" s="1"/>
  <c r="AE22" i="33" l="1"/>
  <c r="AE37" i="33" l="1"/>
  <c r="AF37" i="33" s="1"/>
</calcChain>
</file>

<file path=xl/sharedStrings.xml><?xml version="1.0" encoding="utf-8"?>
<sst xmlns="http://schemas.openxmlformats.org/spreadsheetml/2006/main" count="275" uniqueCount="178">
  <si>
    <t>Currency</t>
  </si>
  <si>
    <t>Dimension</t>
  </si>
  <si>
    <t>#hiderow</t>
  </si>
  <si>
    <t>Member</t>
  </si>
  <si>
    <t>Name</t>
  </si>
  <si>
    <t>Department</t>
  </si>
  <si>
    <t>Entity</t>
  </si>
  <si>
    <t>Local</t>
  </si>
  <si>
    <t>Process Variables</t>
  </si>
  <si>
    <t>Configuration Options</t>
  </si>
  <si>
    <t>%</t>
  </si>
  <si>
    <t>$</t>
  </si>
  <si>
    <t>Display Style</t>
  </si>
  <si>
    <t>Index</t>
  </si>
  <si>
    <t>Driver-Based Planning</t>
  </si>
  <si>
    <t>1 (Jan)</t>
  </si>
  <si>
    <t>#hidecolumn</t>
  </si>
  <si>
    <t>Scenario</t>
  </si>
  <si>
    <t>Use Hard Data Validation</t>
  </si>
  <si>
    <t>Use Soft Data Validation</t>
  </si>
  <si>
    <t>Show Approvals Column</t>
  </si>
  <si>
    <t>Alias</t>
  </si>
  <si>
    <t>Selection</t>
  </si>
  <si>
    <t>Use Generic Baselines</t>
  </si>
  <si>
    <t>Use Vena to Generate Actuals</t>
  </si>
  <si>
    <t>Option</t>
  </si>
  <si>
    <t>Use Generic Categories</t>
  </si>
  <si>
    <t/>
  </si>
  <si>
    <t>Forecast</t>
  </si>
  <si>
    <t>$ Millions</t>
  </si>
  <si>
    <t xml:space="preserve">$ Thousands </t>
  </si>
  <si>
    <t>Operating Expenses</t>
  </si>
  <si>
    <t>Total</t>
  </si>
  <si>
    <t>Salaries &amp; Related</t>
  </si>
  <si>
    <t>General Operating Expenses</t>
  </si>
  <si>
    <t>Trendline</t>
  </si>
  <si>
    <t>All Sources</t>
  </si>
  <si>
    <t>ListScenario</t>
  </si>
  <si>
    <t>ListAccount</t>
  </si>
  <si>
    <t>Assumptions &amp; Controls</t>
  </si>
  <si>
    <t>Manage Lists &amp; Selections</t>
  </si>
  <si>
    <t>pvPeriod</t>
  </si>
  <si>
    <t>pvYear</t>
  </si>
  <si>
    <t>pvForecast</t>
  </si>
  <si>
    <t>pvPlan</t>
  </si>
  <si>
    <t>pvFiscalStart</t>
  </si>
  <si>
    <t>Variable</t>
  </si>
  <si>
    <t>TablePredictive</t>
  </si>
  <si>
    <t>TableDrivers</t>
  </si>
  <si>
    <t>Planning Method</t>
  </si>
  <si>
    <t>Value</t>
  </si>
  <si>
    <t>ListYear</t>
  </si>
  <si>
    <t>ListPeriod</t>
  </si>
  <si>
    <t>All Years - (Bottom Level)</t>
  </si>
  <si>
    <t>Full Year - (Bottom Level)</t>
  </si>
  <si>
    <t>Select</t>
  </si>
  <si>
    <t>Overrides</t>
  </si>
  <si>
    <t>Lookups</t>
  </si>
  <si>
    <t>Lists</t>
  </si>
  <si>
    <t>Rule Number</t>
  </si>
  <si>
    <t>Plan Yr</t>
  </si>
  <si>
    <t>Summary</t>
  </si>
  <si>
    <t>Input New Expenses</t>
  </si>
  <si>
    <t>% change on PY</t>
  </si>
  <si>
    <t>EBIT</t>
  </si>
  <si>
    <t>Gross Margin</t>
  </si>
  <si>
    <t>Driver</t>
  </si>
  <si>
    <t>% of revenue</t>
  </si>
  <si>
    <t>Account</t>
  </si>
  <si>
    <t>Year</t>
  </si>
  <si>
    <t>All Scenarios - (Bottom Level)</t>
  </si>
  <si>
    <t>Net Income - (IDescendants)</t>
  </si>
  <si>
    <t>Budget</t>
  </si>
  <si>
    <t>Per Employee</t>
  </si>
  <si>
    <t>Regression (seasonal)</t>
  </si>
  <si>
    <t>Smoothing PY</t>
  </si>
  <si>
    <t>Revenue</t>
  </si>
  <si>
    <t>Source</t>
  </si>
  <si>
    <t>Period</t>
  </si>
  <si>
    <t>Model Name</t>
  </si>
  <si>
    <t>1. Direct Reporting</t>
  </si>
  <si>
    <t>Dash</t>
  </si>
  <si>
    <t>Selection*</t>
  </si>
  <si>
    <t>Placement</t>
  </si>
  <si>
    <t>Mapping</t>
  </si>
  <si>
    <t>Other Name</t>
  </si>
  <si>
    <t>Page</t>
  </si>
  <si>
    <t>Row</t>
  </si>
  <si>
    <t>Column</t>
  </si>
  <si>
    <t>pvFiscalEnd</t>
  </si>
  <si>
    <t>Headcount</t>
  </si>
  <si>
    <t>Operating Expense Target</t>
  </si>
  <si>
    <t>D10 (Sales)</t>
  </si>
  <si>
    <t>Training per Employee</t>
  </si>
  <si>
    <t>Telecom per Employee</t>
  </si>
  <si>
    <t>10 (Oct)</t>
  </si>
  <si>
    <t>Operating Expense Rolling Forecast</t>
  </si>
  <si>
    <t>Variance</t>
  </si>
  <si>
    <t>CY/Plan</t>
  </si>
  <si>
    <t>#hidesheet</t>
  </si>
  <si>
    <t>5000 (Salaries &amp; Wages)</t>
  </si>
  <si>
    <t>5020 (Productivity Bonus)</t>
  </si>
  <si>
    <t>5030 (Quarterly MBO)</t>
  </si>
  <si>
    <t>5040 (Year End Bonus)</t>
  </si>
  <si>
    <t>Allocated Costs</t>
  </si>
  <si>
    <t>Amoritization &amp; Depreciation</t>
  </si>
  <si>
    <t>Drivers</t>
  </si>
  <si>
    <t>Current Year</t>
  </si>
  <si>
    <t>Current Yr</t>
  </si>
  <si>
    <t>Plan Year</t>
  </si>
  <si>
    <t>$ per Headcount</t>
  </si>
  <si>
    <t>Linear Regression</t>
  </si>
  <si>
    <t>Total Operating Expenses</t>
  </si>
  <si>
    <t>Names</t>
  </si>
  <si>
    <t>Group 1</t>
  </si>
  <si>
    <t>Group 2</t>
  </si>
  <si>
    <t>Group 3</t>
  </si>
  <si>
    <t>Allocated Expenses</t>
  </si>
  <si>
    <t>Group 4</t>
  </si>
  <si>
    <t>Depreciation &amp; Amortization</t>
  </si>
  <si>
    <t xml:space="preserve"> </t>
  </si>
  <si>
    <t>Spread by PY</t>
  </si>
  <si>
    <t>Even Spread</t>
  </si>
  <si>
    <t>220 (London)</t>
  </si>
  <si>
    <t>5200 (National Insurance)</t>
  </si>
  <si>
    <t>5210 (Pension)</t>
  </si>
  <si>
    <t>7101 (Amortization Expense)</t>
  </si>
  <si>
    <t>7102 (Depreciation Expense)</t>
  </si>
  <si>
    <t>7000 (Allocated Sales)</t>
  </si>
  <si>
    <t>7001 (Services Allocation)</t>
  </si>
  <si>
    <t>7002 (Marketing Allocation)</t>
  </si>
  <si>
    <t>7003 (Finance Allocation)</t>
  </si>
  <si>
    <t>7004 (Product Allocation)</t>
  </si>
  <si>
    <t>6006 (Computer Supplies)</t>
  </si>
  <si>
    <t>6101 (Software)</t>
  </si>
  <si>
    <t>6102 (Licenses/Permits)</t>
  </si>
  <si>
    <t>6103 (Staff Functions/Relations)</t>
  </si>
  <si>
    <t>6700 (Charitable Contributions)</t>
  </si>
  <si>
    <t>Entity A | Department D10</t>
  </si>
  <si>
    <t>-</t>
  </si>
  <si>
    <t>Input</t>
  </si>
  <si>
    <t>Instructions</t>
  </si>
  <si>
    <t>Apply your own colors &amp; branding</t>
  </si>
  <si>
    <t>Go to 'Page Layout', then 'Themes' to select from other color formats and fonts.</t>
  </si>
  <si>
    <t>Go to 'Home', then 'Cell styles' to reformat the appearance and colors of different included cell types.</t>
  </si>
  <si>
    <t>Field Legend</t>
  </si>
  <si>
    <t>Input Cell</t>
  </si>
  <si>
    <t>Modifiable Input</t>
  </si>
  <si>
    <t>Drop Down</t>
  </si>
  <si>
    <t>Input Selection</t>
  </si>
  <si>
    <t>Output</t>
  </si>
  <si>
    <t>Fixed Output</t>
  </si>
  <si>
    <t>Calculation</t>
  </si>
  <si>
    <t>Fixed Calcualtion</t>
  </si>
  <si>
    <t>Define Current Year Data</t>
  </si>
  <si>
    <t>OPEX Rolling Forecast</t>
  </si>
  <si>
    <t xml:space="preserve">Data which is in a modifiable section as denoted by a blue cell can be adjusted to custom inputs </t>
  </si>
  <si>
    <t>Expand the Current Year section using by ungrouping this section</t>
  </si>
  <si>
    <t>Forecasting by Manual Input</t>
  </si>
  <si>
    <t>Vena allows for real-time user inputs directly in a Input template</t>
  </si>
  <si>
    <t>Dynamic Forecasting</t>
  </si>
  <si>
    <t>Adjust Account names in blue to custom account labels as needed</t>
  </si>
  <si>
    <t>Several Dynamic Forecasting options are also available; these are statistical projections driven from historical data and custom drivers</t>
  </si>
  <si>
    <t>Select the preferred planning method from the drop down and input a driver value where applicable</t>
  </si>
  <si>
    <t>Once entered, the forecast values from for the Plan Year will automatically be generated</t>
  </si>
  <si>
    <t>Toggle between different Planning Options to evaluate different plan values and projections</t>
  </si>
  <si>
    <t>This report will showcase different methods through which data can be aggregated using Vena to enable operation expense forecasting</t>
  </si>
  <si>
    <t xml:space="preserve"> Direct data pull from an accounting Subsystem via Vena; this data cannot be altered in this model (see The Amortization &amp; Depreciation and Salaries &amp; Related)</t>
  </si>
  <si>
    <t>Dynamic forecasting  using different driver options (see General Operating Expenses )</t>
  </si>
  <si>
    <t>Flexible forecasting using direct user inputs (see Allocated Costs)</t>
  </si>
  <si>
    <t>Overview</t>
  </si>
  <si>
    <t>Manual forecasting can be performed by making direct inputs in the blue cells as shown in the Allocated Costs section</t>
  </si>
  <si>
    <t>Please Note; for the % revenue Planning Method the Revenue may need to be adjusted to achieve desired output</t>
  </si>
  <si>
    <t>To forecast using a predefined model, expand the Planning Method section to the right of the account column</t>
  </si>
  <si>
    <t>Actual</t>
  </si>
  <si>
    <t>Plan</t>
  </si>
  <si>
    <t>Using Vena Excel Templates</t>
  </si>
  <si>
    <t>Contact a Vena to learn more about automatically aggregating your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</si>
</sst>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%\ ;\(#,##0.0%\)\ ;&quot;-&quot;\ ;@"/>
    <numFmt numFmtId="166" formatCode="\(0\)\ ;&quot;&quot;\ ;&quot;&quot;\ ;&quot;&quot;\ @"/>
    <numFmt numFmtId="167" formatCode="_(* #,##0_);_(* \(#,##0\);_(* &quot;-&quot;_);@"/>
    <numFmt numFmtId="168" formatCode="[$-1009]\ mmm\ yy;@"/>
    <numFmt numFmtId="169" formatCode="_(* #,##0_);_(* \(#,##0\);_(* &quot;-&quot;_);\ \ &quot;•&quot;\ @"/>
    <numFmt numFmtId="170" formatCode="&quot;$&quot;#,###,&quot;k&quot;\ ;\(&quot;$&quot;#,###,&quot;k&quot;\)\ "/>
    <numFmt numFmtId="171" formatCode="_(* #,##0_);_(* \(#,##0\);_(* &quot;-&quot;_);\ @\ "/>
    <numFmt numFmtId="172" formatCode="_(* #,##0_);_(* \(#,##0\);_(* &quot;-&quot;_);&quot;▸&quot;\ \ @"/>
    <numFmt numFmtId="173" formatCode="&quot;$&quot;#,###,,&quot;m&quot;\ ;\(&quot;$&quot;#,###,,&quot;m&quot;\)\ "/>
    <numFmt numFmtId="174" formatCode="&quot;Total Rows:&quot;\ #;&quot;Total Rows:&quot;\ \-#;&quot;&quot;;@"/>
    <numFmt numFmtId="175" formatCode="_(* #,##0.0_);_(* \(#,##0.0\);_(* &quot;-&quot;_);_(@_)"/>
    <numFmt numFmtId="176" formatCode="[$-1009]\ mmm\ ;@\ \ "/>
    <numFmt numFmtId="177" formatCode="\ &quot;Active&quot;\ 0;&quot;&quot;;\ &quot;None&quot;;@"/>
    <numFmt numFmtId="178" formatCode="[$-409]\ m/d/yyyy\ ;"/>
    <numFmt numFmtId="179" formatCode="[$-409]\ m/d/yyyy"/>
    <numFmt numFmtId="180" formatCode="#,##0.0%\ ;\(#,##0.0%\)\ ;&quot;-&quot;;@"/>
    <numFmt numFmtId="181" formatCode="[$-409]d\ mmm\ yy;"/>
    <numFmt numFmtId="182" formatCode="&quot;$&quot;#,###;\(&quot;$&quot;#,###\)\ "/>
    <numFmt numFmtId="183" formatCode="[Color53]\(0\);[Color53]\(0\);&quot;&quot;;[Color53]@"/>
    <numFmt numFmtId="184" formatCode="[$-1009]\ mmm;@"/>
    <numFmt numFmtId="185" formatCode="_(* #,##0_);_(* \(#,##0\);_(* &quot;-&quot;_);@\ "/>
    <numFmt numFmtId="186" formatCode="[Color10]\ &quot;▴&quot;\ &quot;$&quot;#,###,&quot;k&quot;\ \ ;[Color53]\ &quot;▾&quot;\ &quot;$&quot;#,###,&quot;k&quot;\ \ ;\ &quot;-&quot;\ ;\ @"/>
    <numFmt numFmtId="187" formatCode="\ #&quot;▾&quot;;\ \-#&quot;▾&quot;;\ &quot;▾&quot;;@&quot;▾&quot;"/>
    <numFmt numFmtId="188" formatCode="\ 0\ &quot;Days&quot;;[Color53]\ \-0\ &quot;Days&quot;;[Color53]\ &quot;Immediate&quot;;@"/>
    <numFmt numFmtId="189" formatCode="\ #&quot;▾&quot;;\ \-#&quot;▾&quot;;&quot;▾&quot;;@&quot;▾&quot;"/>
    <numFmt numFmtId="190" formatCode="[Color53]\✗;#;[Color15]\✓;@"/>
    <numFmt numFmtId="191" formatCode="[Color53]&quot;▴&quot;#,###\ \ ;[Color10]&quot;▾&quot;#,###\ \ ;&quot;&quot;\ ;\ @"/>
    <numFmt numFmtId="192" formatCode="[Color10]&quot;▴&quot;#,###\ \ ;[Color53]&quot;▾&quot;#,###\ \ ;&quot;&quot;\ ;\ @"/>
    <numFmt numFmtId="193" formatCode="[Color15]\!;;;"/>
  </numFmts>
  <fonts count="43" x14ac:knownFonts="1">
    <font>
      <sz val="9"/>
      <color theme="1" tint="0.24994659260841701"/>
      <name val="Arial Nova"/>
      <family val="2"/>
      <scheme val="minor"/>
    </font>
    <font>
      <sz val="11"/>
      <color theme="1"/>
      <name val="Arial Nova"/>
      <family val="2"/>
      <scheme val="minor"/>
    </font>
    <font>
      <sz val="9"/>
      <color theme="1" tint="0.24994659260841701"/>
      <name val="Arial"/>
      <family val="2"/>
    </font>
    <font>
      <sz val="9"/>
      <color theme="1" tint="0.249977111117893"/>
      <name val="Franklin Gothic Book"/>
      <family val="2"/>
    </font>
    <font>
      <sz val="11"/>
      <color theme="0"/>
      <name val="Franklin Gothic Medium Cond"/>
      <family val="2"/>
      <scheme val="major"/>
    </font>
    <font>
      <sz val="11"/>
      <color rgb="FF006100"/>
      <name val="Arial Nova"/>
      <family val="2"/>
      <scheme val="minor"/>
    </font>
    <font>
      <sz val="11"/>
      <color rgb="FF9C0006"/>
      <name val="Arial Nova"/>
      <family val="2"/>
      <scheme val="minor"/>
    </font>
    <font>
      <sz val="11"/>
      <color rgb="FF9C5700"/>
      <name val="Arial Nova"/>
      <family val="2"/>
      <scheme val="minor"/>
    </font>
    <font>
      <sz val="9"/>
      <color theme="1" tint="0.34998626667073579"/>
      <name val="Arial Nova"/>
      <family val="2"/>
      <scheme val="minor"/>
    </font>
    <font>
      <sz val="8"/>
      <color theme="1" tint="0.24994659260841701"/>
      <name val="Arial Nova"/>
      <family val="2"/>
    </font>
    <font>
      <sz val="9"/>
      <color theme="1"/>
      <name val="Arial Nova"/>
      <family val="2"/>
      <scheme val="minor"/>
    </font>
    <font>
      <b/>
      <sz val="9"/>
      <color theme="1"/>
      <name val="Arial Nova"/>
      <family val="2"/>
      <scheme val="minor"/>
    </font>
    <font>
      <sz val="8"/>
      <name val="Arial Nova"/>
      <family val="2"/>
    </font>
    <font>
      <u/>
      <sz val="9"/>
      <color theme="10"/>
      <name val="Arial Nova"/>
      <family val="2"/>
    </font>
    <font>
      <sz val="18"/>
      <color theme="3"/>
      <name val="Franklin Gothic Medium Cond"/>
      <family val="2"/>
      <scheme val="major"/>
    </font>
    <font>
      <b/>
      <sz val="8"/>
      <color theme="8"/>
      <name val="Arial Nova"/>
      <family val="2"/>
      <scheme val="minor"/>
    </font>
    <font>
      <b/>
      <sz val="9.5"/>
      <color theme="1"/>
      <name val="Arial Nova"/>
      <family val="2"/>
      <scheme val="minor"/>
    </font>
    <font>
      <sz val="9"/>
      <color theme="5"/>
      <name val="Arial Nova"/>
      <family val="2"/>
    </font>
    <font>
      <sz val="10"/>
      <color theme="0"/>
      <name val="Franklin Gothic Medium Cond"/>
      <family val="2"/>
      <scheme val="major"/>
    </font>
    <font>
      <sz val="9"/>
      <color theme="1" tint="0.24994659260841701"/>
      <name val="Arial Nova"/>
      <family val="2"/>
    </font>
    <font>
      <sz val="14"/>
      <color theme="0"/>
      <name val="Franklin Gothic Medium Cond"/>
      <family val="2"/>
      <scheme val="major"/>
    </font>
    <font>
      <sz val="15"/>
      <color theme="1"/>
      <name val="Franklin Gothic Medium Cond"/>
      <family val="2"/>
      <scheme val="major"/>
    </font>
    <font>
      <sz val="9.5"/>
      <color theme="0"/>
      <name val="Franklin Gothic Medium Cond"/>
      <family val="2"/>
      <scheme val="major"/>
    </font>
    <font>
      <b/>
      <sz val="16"/>
      <color theme="1"/>
      <name val="Arial Nova"/>
      <family val="2"/>
      <scheme val="minor"/>
    </font>
    <font>
      <sz val="14"/>
      <color theme="1"/>
      <name val="Franklin Gothic Medium Cond"/>
      <family val="2"/>
      <scheme val="major"/>
    </font>
    <font>
      <b/>
      <sz val="9.5"/>
      <color theme="0"/>
      <name val="Arial Nova"/>
      <family val="2"/>
      <scheme val="minor"/>
    </font>
    <font>
      <b/>
      <sz val="9"/>
      <color theme="1" tint="0.24994659260841701"/>
      <name val="Arial Nova"/>
      <family val="2"/>
    </font>
    <font>
      <sz val="9"/>
      <color theme="1" tint="0.39994506668294322"/>
      <name val="Arial Nova"/>
      <family val="2"/>
      <scheme val="minor"/>
    </font>
    <font>
      <sz val="10"/>
      <color theme="1" tint="0.39991454817346722"/>
      <name val="Franklin Gothic Medium Cond"/>
      <family val="2"/>
      <scheme val="major"/>
    </font>
    <font>
      <sz val="11"/>
      <color theme="1" tint="0.39994506668294322"/>
      <name val="Franklin Gothic Medium Cond"/>
      <family val="2"/>
      <scheme val="major"/>
    </font>
    <font>
      <sz val="9"/>
      <color theme="1" tint="0.249977111117893"/>
      <name val="Arial Nova"/>
      <family val="2"/>
      <scheme val="minor"/>
    </font>
    <font>
      <b/>
      <sz val="22"/>
      <color theme="0"/>
      <name val="Franklin Gothic Medium Cond"/>
      <family val="2"/>
      <scheme val="major"/>
    </font>
    <font>
      <sz val="9"/>
      <color theme="1" tint="0.39994506668294322"/>
      <name val="Arial Nova"/>
      <family val="5"/>
      <scheme val="minor"/>
    </font>
    <font>
      <b/>
      <sz val="11"/>
      <color theme="1" tint="0.39994506668294322"/>
      <name val="Arial Nova"/>
      <family val="2"/>
      <scheme val="minor"/>
    </font>
    <font>
      <sz val="9"/>
      <color theme="0"/>
      <name val="Arial Nova"/>
      <family val="2"/>
      <scheme val="minor"/>
    </font>
    <font>
      <b/>
      <sz val="8"/>
      <color theme="1" tint="0.39994506668294322"/>
      <name val="Arial Nova"/>
      <family val="2"/>
      <scheme val="minor"/>
    </font>
    <font>
      <sz val="9"/>
      <color theme="4"/>
      <name val="Arial Nova"/>
      <family val="2"/>
      <scheme val="minor"/>
    </font>
    <font>
      <b/>
      <sz val="9"/>
      <color theme="3"/>
      <name val="Arial Nova"/>
      <family val="2"/>
      <scheme val="minor"/>
    </font>
    <font>
      <sz val="18"/>
      <color theme="4"/>
      <name val="Franklin Gothic Medium Cond"/>
      <family val="2"/>
      <scheme val="major"/>
    </font>
    <font>
      <b/>
      <sz val="24"/>
      <color theme="3"/>
      <name val="Franklin Gothic Medium Cond"/>
      <family val="2"/>
      <scheme val="major"/>
    </font>
    <font>
      <sz val="10"/>
      <color theme="1"/>
      <name val="Franklin Gothic Medium Cond"/>
      <family val="2"/>
      <scheme val="major"/>
    </font>
    <font>
      <b/>
      <sz val="10"/>
      <color theme="1" tint="0.39988402966399123"/>
      <name val="Arial Nova"/>
      <family val="2"/>
      <scheme val="minor"/>
    </font>
    <font>
      <sz val="8"/>
      <color theme="1" tint="0.249977111117893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/>
        <bgColor theme="3"/>
      </patternFill>
    </fill>
    <fill>
      <patternFill patternType="solid">
        <fgColor theme="3"/>
        <bgColor theme="0"/>
      </patternFill>
    </fill>
    <fill>
      <patternFill patternType="solid">
        <fgColor theme="3"/>
        <bgColor indexed="64"/>
      </patternFill>
    </fill>
    <fill>
      <gradientFill degree="90">
        <stop position="0">
          <color theme="0" tint="-5.0965910824915313E-2"/>
        </stop>
        <stop position="1">
          <color theme="2" tint="0.80001220740379042"/>
        </stop>
      </gradientFill>
    </fill>
    <fill>
      <patternFill patternType="solid">
        <fgColor theme="0"/>
        <bgColor theme="0"/>
      </patternFill>
    </fill>
    <fill>
      <gradientFill degree="90">
        <stop position="0">
          <color theme="0"/>
        </stop>
        <stop position="1">
          <color theme="2" tint="0.80001220740379042"/>
        </stop>
      </gradient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24994659260841701"/>
        <bgColor theme="3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2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/>
      <bottom style="medium">
        <color theme="0" tint="-4.9989318521683403E-2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thick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3743705557422"/>
      </right>
      <top/>
      <bottom/>
      <diagonal/>
    </border>
    <border>
      <left/>
      <right style="thick">
        <color theme="0" tint="-4.9989318521683403E-2"/>
      </right>
      <top style="medium">
        <color theme="1" tint="0.79998168889431442"/>
      </top>
      <bottom/>
      <diagonal/>
    </border>
    <border>
      <left/>
      <right/>
      <top style="medium">
        <color theme="1" tint="0.79998168889431442"/>
      </top>
      <bottom/>
      <diagonal/>
    </border>
    <border>
      <left/>
      <right/>
      <top/>
      <bottom style="thick">
        <color theme="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double">
        <color theme="1" tint="0.59996337778862885"/>
      </top>
      <bottom style="medium">
        <color theme="1" tint="0.59996337778862885"/>
      </bottom>
      <diagonal/>
    </border>
    <border>
      <left/>
      <right/>
      <top/>
      <bottom style="thick">
        <color theme="4"/>
      </bottom>
      <diagonal/>
    </border>
  </borders>
  <cellStyleXfs count="97">
    <xf numFmtId="0" fontId="0" fillId="2" borderId="0">
      <alignment vertical="center"/>
    </xf>
    <xf numFmtId="43" fontId="2" fillId="0" borderId="0" applyFont="0" applyFill="0" applyBorder="0" applyAlignment="0" applyProtection="0"/>
    <xf numFmtId="0" fontId="14" fillId="3" borderId="17">
      <alignment horizontal="left"/>
    </xf>
    <xf numFmtId="0" fontId="4" fillId="30" borderId="0">
      <alignment horizontal="left" vertical="center"/>
    </xf>
    <xf numFmtId="168" fontId="4" fillId="30" borderId="0">
      <alignment horizontal="right" vertical="center" shrinkToFit="1"/>
    </xf>
    <xf numFmtId="0" fontId="18" fillId="29" borderId="0">
      <alignment horizontal="right" vertical="center"/>
    </xf>
    <xf numFmtId="172" fontId="16" fillId="24" borderId="5">
      <alignment horizontal="left" vertical="center"/>
    </xf>
    <xf numFmtId="0" fontId="25" fillId="34" borderId="5">
      <alignment horizontal="left" vertical="center"/>
    </xf>
    <xf numFmtId="0" fontId="10" fillId="5" borderId="3">
      <alignment horizontal="left" vertical="center"/>
    </xf>
    <xf numFmtId="189" fontId="10" fillId="31" borderId="3">
      <alignment horizontal="left" vertical="center" shrinkToFit="1"/>
      <protection locked="0"/>
    </xf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0" fillId="2" borderId="16">
      <alignment horizontal="left" vertical="center"/>
    </xf>
    <xf numFmtId="0" fontId="4" fillId="38" borderId="4">
      <alignment horizontal="left" vertical="center" shrinkToFit="1"/>
    </xf>
    <xf numFmtId="178" fontId="10" fillId="4" borderId="3">
      <alignment horizontal="left" vertical="center"/>
      <protection locked="0"/>
    </xf>
    <xf numFmtId="0" fontId="38" fillId="2" borderId="20">
      <alignment horizontal="left"/>
    </xf>
    <xf numFmtId="0" fontId="10" fillId="4" borderId="3">
      <alignment horizontal="left" vertical="center"/>
      <protection locked="0"/>
    </xf>
    <xf numFmtId="180" fontId="10" fillId="5" borderId="3">
      <alignment horizontal="left" vertical="center"/>
    </xf>
    <xf numFmtId="181" fontId="10" fillId="5" borderId="3">
      <alignment horizontal="left" vertical="center"/>
    </xf>
    <xf numFmtId="164" fontId="10" fillId="4" borderId="3">
      <alignment horizontal="left" vertical="center"/>
      <protection locked="0"/>
    </xf>
    <xf numFmtId="166" fontId="8" fillId="24" borderId="5">
      <alignment horizontal="left" vertical="center"/>
    </xf>
    <xf numFmtId="0" fontId="39" fillId="2" borderId="0">
      <alignment horizontal="left"/>
    </xf>
    <xf numFmtId="41" fontId="34" fillId="34" borderId="5">
      <alignment horizontal="left" vertical="center"/>
    </xf>
    <xf numFmtId="41" fontId="10" fillId="24" borderId="5">
      <alignment horizontal="left" vertical="center" shrinkToFit="1"/>
    </xf>
    <xf numFmtId="41" fontId="10" fillId="2" borderId="6">
      <alignment horizontal="left" vertical="center" shrinkToFit="1"/>
    </xf>
    <xf numFmtId="41" fontId="34" fillId="34" borderId="7">
      <alignment horizontal="left" vertical="center"/>
    </xf>
    <xf numFmtId="41" fontId="10" fillId="4" borderId="3">
      <alignment horizontal="left" vertical="center" shrinkToFit="1"/>
      <protection locked="0"/>
    </xf>
    <xf numFmtId="41" fontId="10" fillId="2" borderId="13">
      <alignment horizontal="left" vertical="center" shrinkToFit="1"/>
    </xf>
    <xf numFmtId="0" fontId="10" fillId="2" borderId="12">
      <alignment horizontal="left" vertical="center"/>
    </xf>
    <xf numFmtId="41" fontId="11" fillId="2" borderId="19">
      <alignment horizontal="right" vertical="center"/>
    </xf>
    <xf numFmtId="183" fontId="27" fillId="24" borderId="5">
      <alignment horizontal="left" vertical="center"/>
    </xf>
    <xf numFmtId="41" fontId="10" fillId="5" borderId="3">
      <alignment horizontal="left" vertical="center" shrinkToFit="1"/>
    </xf>
    <xf numFmtId="0" fontId="37" fillId="2" borderId="0">
      <alignment horizontal="left"/>
    </xf>
    <xf numFmtId="41" fontId="36" fillId="5" borderId="3">
      <alignment horizontal="left" vertical="center" shrinkToFit="1"/>
    </xf>
    <xf numFmtId="9" fontId="9" fillId="0" borderId="0" applyFont="0" applyFill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4" fillId="28" borderId="0">
      <alignment horizontal="left" vertical="center" shrinkToFit="1"/>
    </xf>
    <xf numFmtId="0" fontId="16" fillId="2" borderId="6">
      <alignment horizontal="left" vertical="center"/>
    </xf>
    <xf numFmtId="165" fontId="10" fillId="2" borderId="1">
      <alignment horizontal="left" vertical="center"/>
    </xf>
    <xf numFmtId="184" fontId="22" fillId="39" borderId="4">
      <alignment horizontal="left" vertical="center" shrinkToFit="1"/>
    </xf>
    <xf numFmtId="0" fontId="31" fillId="30" borderId="0">
      <alignment horizontal="left" vertical="center"/>
    </xf>
    <xf numFmtId="0" fontId="20" fillId="30" borderId="0">
      <alignment horizontal="left" vertical="center"/>
    </xf>
    <xf numFmtId="186" fontId="33" fillId="5" borderId="3" applyFill="0" applyBorder="0">
      <alignment horizontal="right" vertical="center" shrinkToFit="1"/>
    </xf>
    <xf numFmtId="167" fontId="13" fillId="2" borderId="0" applyNumberFormat="0" applyFill="0" applyBorder="0" applyAlignment="0" applyProtection="0">
      <alignment vertical="center"/>
    </xf>
    <xf numFmtId="167" fontId="17" fillId="2" borderId="0" applyNumberFormat="0" applyFill="0" applyBorder="0" applyAlignment="0" applyProtection="0">
      <alignment vertical="center"/>
    </xf>
    <xf numFmtId="167" fontId="13" fillId="2" borderId="0" applyNumberFormat="0" applyFont="0" applyFill="0" applyBorder="0" applyAlignment="0" applyProtection="0">
      <alignment vertical="center"/>
    </xf>
    <xf numFmtId="169" fontId="10" fillId="2" borderId="1">
      <alignment horizontal="left" vertical="center"/>
    </xf>
    <xf numFmtId="0" fontId="21" fillId="32" borderId="0">
      <alignment horizontal="left" vertical="center"/>
    </xf>
    <xf numFmtId="185" fontId="32" fillId="5" borderId="0">
      <alignment horizontal="left" vertical="center"/>
    </xf>
    <xf numFmtId="187" fontId="10" fillId="33" borderId="8">
      <alignment horizontal="left" vertical="center"/>
      <protection locked="0"/>
    </xf>
    <xf numFmtId="167" fontId="32" fillId="5" borderId="9">
      <alignment horizontal="left" vertical="center"/>
    </xf>
    <xf numFmtId="176" fontId="28" fillId="5" borderId="10">
      <alignment horizontal="center" vertical="center" shrinkToFit="1"/>
    </xf>
    <xf numFmtId="185" fontId="27" fillId="5" borderId="3">
      <alignment horizontal="left" vertical="center" shrinkToFit="1"/>
    </xf>
    <xf numFmtId="167" fontId="11" fillId="5" borderId="11">
      <alignment horizontal="right" vertical="center"/>
    </xf>
    <xf numFmtId="0" fontId="16" fillId="24" borderId="5">
      <alignment horizontal="left" vertical="center"/>
    </xf>
    <xf numFmtId="171" fontId="27" fillId="2" borderId="1">
      <alignment horizontal="left" vertical="center"/>
    </xf>
    <xf numFmtId="170" fontId="23" fillId="5" borderId="3" applyFill="0" applyBorder="0" applyProtection="0">
      <alignment horizontal="right" vertical="center" shrinkToFit="1"/>
    </xf>
    <xf numFmtId="173" fontId="23" fillId="5" borderId="3" applyFill="0" applyBorder="0" applyProtection="0">
      <alignment horizontal="right" vertical="center" shrinkToFit="1"/>
    </xf>
    <xf numFmtId="0" fontId="30" fillId="2" borderId="2">
      <alignment horizontal="left" vertical="center"/>
    </xf>
    <xf numFmtId="0" fontId="30" fillId="35" borderId="2">
      <alignment horizontal="left" vertical="center"/>
    </xf>
    <xf numFmtId="0" fontId="30" fillId="36" borderId="2">
      <alignment horizontal="left" vertical="center"/>
    </xf>
    <xf numFmtId="0" fontId="18" fillId="37" borderId="18">
      <alignment horizontal="left" vertical="center"/>
    </xf>
    <xf numFmtId="174" fontId="16" fillId="2" borderId="6">
      <alignment horizontal="left" vertical="center"/>
    </xf>
    <xf numFmtId="177" fontId="10" fillId="2" borderId="6">
      <alignment horizontal="left" vertical="center"/>
    </xf>
    <xf numFmtId="188" fontId="10" fillId="4" borderId="3">
      <alignment horizontal="left" vertical="center"/>
      <protection locked="0"/>
    </xf>
    <xf numFmtId="179" fontId="10" fillId="2" borderId="1">
      <alignment horizontal="left" vertical="center"/>
    </xf>
    <xf numFmtId="41" fontId="10" fillId="2" borderId="14">
      <alignment horizontal="left" vertical="center"/>
    </xf>
    <xf numFmtId="0" fontId="24" fillId="3" borderId="0">
      <alignment horizontal="left" vertical="top"/>
    </xf>
    <xf numFmtId="0" fontId="21" fillId="32" borderId="0">
      <alignment horizontal="left" vertical="center"/>
    </xf>
    <xf numFmtId="0" fontId="29" fillId="24" borderId="15">
      <alignment horizontal="left" vertical="center"/>
    </xf>
    <xf numFmtId="0" fontId="10" fillId="40" borderId="3">
      <alignment horizontal="left" vertical="center"/>
      <protection locked="0"/>
    </xf>
    <xf numFmtId="167" fontId="10" fillId="40" borderId="3">
      <alignment horizontal="left" vertical="center"/>
      <protection locked="0"/>
    </xf>
    <xf numFmtId="44" fontId="19" fillId="0" borderId="0" applyFont="0" applyFill="0" applyBorder="0" applyAlignment="0" applyProtection="0"/>
    <xf numFmtId="182" fontId="23" fillId="5" borderId="3" applyFill="0" applyBorder="0" applyProtection="0">
      <alignment horizontal="right" vertical="center" shrinkToFit="1"/>
    </xf>
    <xf numFmtId="190" fontId="33" fillId="2" borderId="1">
      <alignment horizontal="left" vertical="center"/>
    </xf>
    <xf numFmtId="191" fontId="35" fillId="2" borderId="0">
      <alignment horizontal="right" vertical="center" shrinkToFit="1"/>
    </xf>
    <xf numFmtId="192" fontId="35" fillId="2" borderId="0">
      <alignment horizontal="right" vertical="center" shrinkToFit="1"/>
    </xf>
    <xf numFmtId="193" fontId="41" fillId="2" borderId="1">
      <alignment horizontal="left" vertical="center"/>
    </xf>
    <xf numFmtId="0" fontId="42" fillId="2" borderId="2">
      <alignment horizontal="right" vertical="center" indent="1"/>
    </xf>
  </cellStyleXfs>
  <cellXfs count="66">
    <xf numFmtId="0" fontId="0" fillId="2" borderId="0" xfId="0">
      <alignment vertical="center"/>
    </xf>
    <xf numFmtId="41" fontId="10" fillId="5" borderId="3" xfId="47">
      <alignment horizontal="left" vertical="center" shrinkToFit="1"/>
    </xf>
    <xf numFmtId="0" fontId="3" fillId="2" borderId="0" xfId="0" applyFont="1">
      <alignment vertical="center"/>
    </xf>
    <xf numFmtId="0" fontId="0" fillId="2" borderId="0" xfId="0" applyFont="1">
      <alignment vertical="center"/>
    </xf>
    <xf numFmtId="0" fontId="18" fillId="29" borderId="0" xfId="5">
      <alignment horizontal="right" vertical="center"/>
    </xf>
    <xf numFmtId="168" fontId="4" fillId="30" borderId="0" xfId="4">
      <alignment horizontal="right" vertical="center" shrinkToFit="1"/>
    </xf>
    <xf numFmtId="0" fontId="14" fillId="3" borderId="17" xfId="2">
      <alignment horizontal="left"/>
    </xf>
    <xf numFmtId="172" fontId="16" fillId="24" borderId="5" xfId="6">
      <alignment horizontal="left" vertical="center"/>
    </xf>
    <xf numFmtId="0" fontId="0" fillId="2" borderId="0" xfId="0">
      <alignment vertical="center"/>
    </xf>
    <xf numFmtId="0" fontId="4" fillId="30" borderId="0" xfId="3">
      <alignment horizontal="left" vertical="center"/>
    </xf>
    <xf numFmtId="0" fontId="3" fillId="2" borderId="0" xfId="0" quotePrefix="1" applyFont="1">
      <alignment vertical="center"/>
    </xf>
    <xf numFmtId="189" fontId="10" fillId="31" borderId="3" xfId="9">
      <alignment horizontal="left" vertical="center" shrinkToFit="1"/>
      <protection locked="0"/>
    </xf>
    <xf numFmtId="0" fontId="0" fillId="2" borderId="0" xfId="0">
      <alignment vertical="center"/>
    </xf>
    <xf numFmtId="0" fontId="39" fillId="2" borderId="0" xfId="37">
      <alignment horizontal="left"/>
    </xf>
    <xf numFmtId="41" fontId="10" fillId="2" borderId="6" xfId="40">
      <alignment horizontal="left" vertical="center" shrinkToFit="1"/>
    </xf>
    <xf numFmtId="0" fontId="10" fillId="2" borderId="12" xfId="44">
      <alignment horizontal="left" vertical="center"/>
    </xf>
    <xf numFmtId="41" fontId="10" fillId="24" borderId="5" xfId="39">
      <alignment horizontal="left" vertical="center" shrinkToFit="1"/>
    </xf>
    <xf numFmtId="0" fontId="0" fillId="2" borderId="0" xfId="0">
      <alignment vertical="center"/>
    </xf>
    <xf numFmtId="0" fontId="16" fillId="2" borderId="6" xfId="55">
      <alignment horizontal="left" vertical="center"/>
    </xf>
    <xf numFmtId="41" fontId="10" fillId="2" borderId="13" xfId="43">
      <alignment horizontal="left" vertical="center" shrinkToFit="1"/>
    </xf>
    <xf numFmtId="0" fontId="4" fillId="38" borderId="4" xfId="29">
      <alignment horizontal="left" vertical="center" shrinkToFit="1"/>
    </xf>
    <xf numFmtId="0" fontId="16" fillId="2" borderId="6" xfId="55" applyNumberFormat="1" applyAlignment="1">
      <alignment horizontal="left" vertical="center"/>
    </xf>
    <xf numFmtId="0" fontId="40" fillId="2" borderId="16" xfId="28">
      <alignment horizontal="left" vertical="center"/>
    </xf>
    <xf numFmtId="41" fontId="10" fillId="4" borderId="3" xfId="42">
      <alignment horizontal="left" vertical="center" shrinkToFit="1"/>
      <protection locked="0"/>
    </xf>
    <xf numFmtId="189" fontId="10" fillId="31" borderId="3" xfId="9" applyAlignment="1">
      <alignment horizontal="left" vertical="center"/>
      <protection locked="0"/>
    </xf>
    <xf numFmtId="0" fontId="31" fillId="30" borderId="0" xfId="58">
      <alignment horizontal="left" vertical="center"/>
    </xf>
    <xf numFmtId="0" fontId="20" fillId="30" borderId="0" xfId="59">
      <alignment horizontal="left" vertical="center"/>
    </xf>
    <xf numFmtId="0" fontId="0" fillId="2" borderId="0" xfId="0">
      <alignment vertical="center"/>
    </xf>
    <xf numFmtId="0" fontId="4" fillId="28" borderId="0" xfId="54">
      <alignment horizontal="left" vertical="center" shrinkToFit="1"/>
    </xf>
    <xf numFmtId="0" fontId="0" fillId="2" borderId="0" xfId="0">
      <alignment vertical="center"/>
    </xf>
    <xf numFmtId="0" fontId="0" fillId="2" borderId="0" xfId="0" applyFill="1" applyBorder="1">
      <alignment vertical="center"/>
    </xf>
    <xf numFmtId="41" fontId="10" fillId="24" borderId="5" xfId="39" applyFont="1">
      <alignment horizontal="left" vertical="center" shrinkToFit="1"/>
    </xf>
    <xf numFmtId="0" fontId="15" fillId="2" borderId="0" xfId="0" applyFont="1" applyFill="1" applyBorder="1">
      <alignment vertical="center"/>
    </xf>
    <xf numFmtId="0" fontId="16" fillId="24" borderId="5" xfId="72">
      <alignment horizontal="left" vertical="center"/>
    </xf>
    <xf numFmtId="171" fontId="27" fillId="2" borderId="1" xfId="73">
      <alignment horizontal="left" vertical="center"/>
    </xf>
    <xf numFmtId="0" fontId="26" fillId="2" borderId="0" xfId="0" applyFont="1">
      <alignment vertical="center"/>
    </xf>
    <xf numFmtId="0" fontId="30" fillId="2" borderId="2" xfId="76">
      <alignment horizontal="left" vertical="center"/>
    </xf>
    <xf numFmtId="0" fontId="24" fillId="3" borderId="0" xfId="85">
      <alignment horizontal="left" vertical="top"/>
    </xf>
    <xf numFmtId="41" fontId="11" fillId="2" borderId="13" xfId="43" applyFont="1">
      <alignment horizontal="left" vertical="center" shrinkToFit="1"/>
    </xf>
    <xf numFmtId="41" fontId="11" fillId="2" borderId="6" xfId="40" applyFont="1">
      <alignment horizontal="left" vertical="center" shrinkToFit="1"/>
    </xf>
    <xf numFmtId="41" fontId="11" fillId="24" borderId="5" xfId="39" applyFont="1">
      <alignment horizontal="left" vertical="center" shrinkToFit="1"/>
    </xf>
    <xf numFmtId="175" fontId="10" fillId="4" borderId="3" xfId="42" applyNumberFormat="1">
      <alignment horizontal="left" vertical="center" shrinkToFit="1"/>
      <protection locked="0"/>
    </xf>
    <xf numFmtId="0" fontId="38" fillId="2" borderId="20" xfId="31">
      <alignment horizontal="left"/>
    </xf>
    <xf numFmtId="41" fontId="10" fillId="2" borderId="13" xfId="43" applyAlignment="1">
      <alignment horizontal="left" vertical="center"/>
    </xf>
    <xf numFmtId="41" fontId="11" fillId="2" borderId="13" xfId="43" applyFont="1" applyAlignment="1">
      <alignment horizontal="left" vertical="center"/>
    </xf>
    <xf numFmtId="44" fontId="0" fillId="2" borderId="0" xfId="90" applyFont="1" applyFill="1" applyAlignment="1">
      <alignment vertical="center"/>
    </xf>
    <xf numFmtId="0" fontId="0" fillId="41" borderId="0" xfId="0" applyFill="1">
      <alignment vertical="center"/>
    </xf>
    <xf numFmtId="0" fontId="3" fillId="41" borderId="0" xfId="0" applyFont="1" applyFill="1">
      <alignment vertical="center"/>
    </xf>
    <xf numFmtId="0" fontId="30" fillId="2" borderId="2" xfId="76" applyFill="1">
      <alignment horizontal="left"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10" fillId="2" borderId="12" xfId="44" applyFont="1" applyFill="1">
      <alignment horizontal="left" vertical="center"/>
    </xf>
    <xf numFmtId="9" fontId="0" fillId="2" borderId="0" xfId="50" applyFont="1" applyFill="1" applyAlignment="1">
      <alignment horizontal="right" vertical="center"/>
    </xf>
    <xf numFmtId="41" fontId="10" fillId="2" borderId="13" xfId="43" applyProtection="1">
      <alignment horizontal="left" vertical="center" shrinkToFit="1"/>
    </xf>
    <xf numFmtId="41" fontId="10" fillId="24" borderId="5" xfId="39" applyProtection="1">
      <alignment horizontal="left" vertical="center" shrinkToFit="1"/>
    </xf>
    <xf numFmtId="41" fontId="11" fillId="2" borderId="13" xfId="43" applyFont="1" applyProtection="1">
      <alignment horizontal="left" vertical="center" shrinkToFit="1"/>
    </xf>
    <xf numFmtId="41" fontId="11" fillId="24" borderId="5" xfId="39" applyFont="1" applyProtection="1">
      <alignment horizontal="left" vertical="center" shrinkToFit="1"/>
    </xf>
    <xf numFmtId="0" fontId="10" fillId="2" borderId="12" xfId="44" applyProtection="1">
      <alignment horizontal="left" vertical="center"/>
    </xf>
    <xf numFmtId="0" fontId="25" fillId="34" borderId="5" xfId="7">
      <alignment horizontal="left" vertical="center"/>
    </xf>
    <xf numFmtId="41" fontId="34" fillId="34" borderId="5" xfId="38">
      <alignment horizontal="left" vertical="center"/>
    </xf>
    <xf numFmtId="9" fontId="34" fillId="34" borderId="5" xfId="50" applyFont="1" applyFill="1" applyBorder="1" applyAlignment="1">
      <alignment horizontal="right" vertical="center"/>
    </xf>
    <xf numFmtId="0" fontId="11" fillId="2" borderId="12" xfId="44" applyFont="1">
      <alignment horizontal="left" vertical="center"/>
    </xf>
    <xf numFmtId="169" fontId="10" fillId="2" borderId="1" xfId="64">
      <alignment horizontal="left" vertical="center"/>
    </xf>
    <xf numFmtId="0" fontId="37" fillId="2" borderId="0" xfId="48">
      <alignment horizontal="left"/>
    </xf>
    <xf numFmtId="189" fontId="10" fillId="31" borderId="3" xfId="9" applyProtection="1">
      <alignment horizontal="left" vertical="center" shrinkToFit="1"/>
    </xf>
    <xf numFmtId="169" fontId="10" fillId="2" borderId="1" xfId="64" applyAlignment="1">
      <alignment horizontal="left" vertical="center" indent="1"/>
    </xf>
  </cellXfs>
  <cellStyles count="97">
    <cellStyle name="_Mapping" xfId="76" xr:uid="{C9D22E27-DC6D-4626-A5A1-5DC64191D5F2}"/>
    <cellStyle name="_Mapping 2" xfId="77" xr:uid="{A143564B-6364-468B-9700-11070C9188A0}"/>
    <cellStyle name="_Mapping 3" xfId="78" xr:uid="{D624FD89-DF53-4330-B007-FC688A62BCB1}"/>
    <cellStyle name="$" xfId="91" xr:uid="{F9A908C2-81EB-4DE0-9882-4D8CCE533599}"/>
    <cellStyle name="$k" xfId="74" xr:uid="{E2F18270-64CD-4290-8529-604392041453}"/>
    <cellStyle name="$m" xfId="75" xr:uid="{558E5B55-8731-40A1-94F5-4E324C5F8980}"/>
    <cellStyle name="20% - Accent1" xfId="10" builtinId="30" customBuiltin="1"/>
    <cellStyle name="20% - Accent2" xfId="13" builtinId="34" customBuiltin="1"/>
    <cellStyle name="20% - Accent3" xfId="16" builtinId="38" customBuiltin="1"/>
    <cellStyle name="20% - Accent4" xfId="19" builtinId="42" customBuiltin="1"/>
    <cellStyle name="20% - Accent5" xfId="22" builtinId="46" customBuiltin="1"/>
    <cellStyle name="20% - Accent6" xfId="25" builtinId="50" customBuiltin="1"/>
    <cellStyle name="40% - Accent1" xfId="11" builtinId="31" customBuiltin="1"/>
    <cellStyle name="40% - Accent2" xfId="14" builtinId="35" customBuiltin="1"/>
    <cellStyle name="40% - Accent3" xfId="17" builtinId="39" customBuiltin="1"/>
    <cellStyle name="40% - Accent4" xfId="20" builtinId="43" customBuiltin="1"/>
    <cellStyle name="40% - Accent5" xfId="23" builtinId="47" customBuiltin="1"/>
    <cellStyle name="40% - Accent6" xfId="26" builtinId="51" customBuiltin="1"/>
    <cellStyle name="60% - Accent1" xfId="12" builtinId="32" customBuiltin="1"/>
    <cellStyle name="60% - Accent2" xfId="15" builtinId="36" customBuiltin="1"/>
    <cellStyle name="60% - Accent3" xfId="18" builtinId="40" customBuiltin="1"/>
    <cellStyle name="60% - Accent4" xfId="21" builtinId="44" customBuiltin="1"/>
    <cellStyle name="60% - Accent5" xfId="24" builtinId="48" customBuiltin="1"/>
    <cellStyle name="60% - Accent6" xfId="27" builtinId="52" customBuiltin="1"/>
    <cellStyle name="Action Button" xfId="79" xr:uid="{3BA5DCCD-6321-4864-AF14-4B0F21054601}"/>
    <cellStyle name="Bad" xfId="52" builtinId="27" hidden="1"/>
    <cellStyle name="Bar Driver1" xfId="29" xr:uid="{508AC237-0BFF-46A2-9681-5F3539FF9D65}"/>
    <cellStyle name="Bar Driver2" xfId="54" xr:uid="{F82D8A48-4D6F-4353-9C65-6EAFCFCE9951}"/>
    <cellStyle name="Bar mmm/yy" xfId="4" xr:uid="{00000000-0005-0000-0000-000004000000}"/>
    <cellStyle name="Bar Scenario" xfId="5" xr:uid="{00000000-0005-0000-0000-000005000000}"/>
    <cellStyle name="Bar Title" xfId="3" xr:uid="{00000000-0005-0000-0000-000003000000}"/>
    <cellStyle name="Calculation" xfId="43" builtinId="22" customBuiltin="1"/>
    <cellStyle name="Check Cell" xfId="46" builtinId="23" customBuiltin="1"/>
    <cellStyle name="Comma" xfId="1" builtinId="3" customBuiltin="1"/>
    <cellStyle name="Currency" xfId="90" builtinId="4"/>
    <cellStyle name="Dash mmm" xfId="57" xr:uid="{50E181D9-90CA-42BA-980A-EDEA73C55C88}"/>
    <cellStyle name="Explanatory Text" xfId="44" builtinId="53" customBuiltin="1"/>
    <cellStyle name="Followed Hyperlink" xfId="62" builtinId="9" hidden="1" customBuiltin="1"/>
    <cellStyle name="Good" xfId="51" builtinId="26" hidden="1"/>
    <cellStyle name="Gr Title1" xfId="58" xr:uid="{A6CAE774-2A24-484D-92F2-A262EFF31332}"/>
    <cellStyle name="Gr Title2" xfId="59" xr:uid="{6767AB26-D46C-464A-BDAD-78F8095AB5E6}"/>
    <cellStyle name="Graph" xfId="66" xr:uid="{523F5318-E8EE-4FDF-9079-55BC699E3E7A}"/>
    <cellStyle name="Graph ▴" xfId="60" xr:uid="{7B6163B4-1845-49EA-BFBD-3955A04B834B}"/>
    <cellStyle name="Graph Border" xfId="70" xr:uid="{AA188D59-82C3-406B-B169-A23677A036FF}"/>
    <cellStyle name="Graph Divider" xfId="68" xr:uid="{624B32E4-AE91-4B61-B561-070A89E974C8}"/>
    <cellStyle name="Graph Drop" xfId="67" xr:uid="{08643F08-7F7B-44A5-AB77-43C6261BA072}"/>
    <cellStyle name="Graph mmm" xfId="69" xr:uid="{465944FA-2F17-49E4-A9D2-7A302E9876E8}"/>
    <cellStyle name="Graph Title" xfId="65" xr:uid="{6D32E89F-3869-4401-9B63-DF8ABE700E76}"/>
    <cellStyle name="Graph Total" xfId="71" xr:uid="{48F87FEA-08E8-4FA4-BB36-7D55D629C3E9}"/>
    <cellStyle name="H3 RowCount" xfId="80" xr:uid="{5D674985-66B0-4475-9856-9375AC941C55}"/>
    <cellStyle name="H3 Stat" xfId="81" xr:uid="{D6C3DAF2-1D3F-46F7-90EB-97BFE408ECF1}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61" builtinId="8" hidden="1"/>
    <cellStyle name="Hyperlink" xfId="63" builtinId="8" hidden="1" customBuiltin="1"/>
    <cellStyle name="Input" xfId="42" builtinId="20" customBuiltin="1"/>
    <cellStyle name="Input .0%" xfId="35" xr:uid="{A6A56C58-D026-4340-B7BE-98EBE4559CBB}"/>
    <cellStyle name="Input Date" xfId="30" xr:uid="{67024A11-4A1D-486F-A055-3F9E3DE60BFD}"/>
    <cellStyle name="Input Day" xfId="82" xr:uid="{BD361CCA-02E3-452F-8D98-C51F249E65AF}"/>
    <cellStyle name="Input Drop" xfId="9" xr:uid="{80FAF51C-AECB-4757-9D51-E6F735942B7B}"/>
    <cellStyle name="Input LID" xfId="89" xr:uid="{F9A94FA4-2284-445E-8026-1E8D3CAC5039}"/>
    <cellStyle name="Input LID Text" xfId="88" xr:uid="{11F8E32A-57B5-4D53-AE4C-908EC5F22C3E}"/>
    <cellStyle name="Input Text" xfId="32" xr:uid="{BEF84993-F7BD-428A-88B8-CE996D2B7854}"/>
    <cellStyle name="Line .0%" xfId="56" xr:uid="{C498C468-560D-4BF8-B59F-18B035CAFCEC}"/>
    <cellStyle name="Line •" xfId="64" xr:uid="{53273032-0950-40BD-9A27-B3E6D4B92765}"/>
    <cellStyle name="Line ✓" xfId="92" xr:uid="{D3E49C9B-88D0-49A3-9560-CAC7AA28B98A}"/>
    <cellStyle name="Line 🔍" xfId="95" xr:uid="{F811A5DD-CB4C-404F-AC14-B50FBC13D801}"/>
    <cellStyle name="Line Date" xfId="83" xr:uid="{CBCB4A61-0817-4B3E-81A4-D1CACB27138A}"/>
    <cellStyle name="Line Edge" xfId="84" xr:uid="{51988188-FDD3-490D-B7E3-C92EBB9DB6AB}"/>
    <cellStyle name="Line Stat Cost ▴" xfId="93" xr:uid="{8FC2D7BE-B69F-479B-B4BC-0C32464F5148}"/>
    <cellStyle name="Line Stat Rev ▴" xfId="94" xr:uid="{D3C2CFF5-EBCD-4672-BA9A-B9BC6B5D3107}"/>
    <cellStyle name="Line Subtle" xfId="73" xr:uid="{8F777C46-D95E-4F9A-A835-9644D84C157C}"/>
    <cellStyle name="Linked Cell" xfId="49" builtinId="24" customBuiltin="1"/>
    <cellStyle name="Neutral" xfId="53" builtinId="28" hidden="1"/>
    <cellStyle name="Normal" xfId="0" builtinId="0" customBuiltin="1"/>
    <cellStyle name="Note" xfId="48" builtinId="10" customBuiltin="1"/>
    <cellStyle name="Output" xfId="47" builtinId="21" customBuiltin="1"/>
    <cellStyle name="Output .0%" xfId="33" xr:uid="{80F55F27-5FCA-4F5E-8930-3D791FCA15B4}"/>
    <cellStyle name="Output mmm/yy" xfId="34" xr:uid="{73997009-C3A1-4BD1-9335-6F4B7264982D}"/>
    <cellStyle name="Output Text" xfId="8" xr:uid="{FE77899F-AF40-4B23-8CD8-B787286F347A}"/>
    <cellStyle name="Percent" xfId="50" builtinId="5" customBuiltin="1"/>
    <cellStyle name="Subtitle1" xfId="2" xr:uid="{00000000-0005-0000-0000-000000000000}"/>
    <cellStyle name="Subtitle2" xfId="31" xr:uid="{2C2FED0E-91BF-4CAC-B94E-98B706D4449B}"/>
    <cellStyle name="Subtitle3" xfId="85" xr:uid="{813EC05D-3FDF-462D-9470-18683047E96E}"/>
    <cellStyle name="Tip Mapping" xfId="96" xr:uid="{78D6BF8F-62DE-4E6C-8C1A-612F811729F5}"/>
    <cellStyle name="Title" xfId="37" builtinId="15" customBuiltin="1"/>
    <cellStyle name="Title Graph" xfId="86" xr:uid="{913098C3-F90F-401F-B621-E515A1E72342}"/>
    <cellStyle name="Title H1" xfId="7" xr:uid="{05417939-AF24-4D32-B166-98FC9CBFDCE9}"/>
    <cellStyle name="Title H2" xfId="72" xr:uid="{95141199-792F-47D8-900F-AC4D168D50A6}"/>
    <cellStyle name="Title H2 ▸" xfId="6" xr:uid="{00000000-0005-0000-0000-000015000000}"/>
    <cellStyle name="Title H3" xfId="55" xr:uid="{5C29D4C0-85BA-43A8-A5EC-1C813A54EFA4}"/>
    <cellStyle name="Top Group" xfId="28" xr:uid="{E2EF705D-609D-45C5-9C8D-7B15D354E445}"/>
    <cellStyle name="Top Tab" xfId="87" xr:uid="{CE1A1F99-1FAC-490B-8DE5-96E5946843EF}"/>
    <cellStyle name="Total" xfId="45" builtinId="25" customBuiltin="1"/>
    <cellStyle name="Warning Text" xfId="36" builtinId="11" customBuiltin="1"/>
  </cellStyles>
  <dxfs count="0"/>
  <tableStyles count="0" defaultTableStyle="TableStyleLight1" defaultPivotStyle="PivotStyleLight16"/>
  <colors>
    <mruColors>
      <color rgb="FFE6E6E6"/>
      <color rgb="FFC7DCF9"/>
      <color rgb="FFD4E6F8"/>
      <color rgb="FFD7E6FA"/>
      <color rgb="FFCDE7FF"/>
      <color rgb="FFD9DDDF"/>
      <color rgb="FFABDBFF"/>
      <color rgb="FFCAE0F6"/>
      <color rgb="FFD4F8EF"/>
      <color rgb="FFC6E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venasolutions.com/solutions/rolling-forecast?utm_source=Templates&amp;utm_medium=Excel&amp;utm_campaign=FY23Q1_Templates_RollingForecast_3&amp;utm_content=LearnMoreCTA" TargetMode="External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406401</xdr:colOff>
      <xdr:row>2</xdr:row>
      <xdr:rowOff>114300</xdr:rowOff>
    </xdr:from>
    <xdr:to>
      <xdr:col>28</xdr:col>
      <xdr:colOff>345441</xdr:colOff>
      <xdr:row>20</xdr:row>
      <xdr:rowOff>72802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F4D5C35-3F49-48FE-AF16-DA597B47B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617201" y="749300"/>
          <a:ext cx="5082540" cy="3514502"/>
        </a:xfrm>
        <a:prstGeom prst="rect">
          <a:avLst/>
        </a:prstGeom>
      </xdr:spPr>
    </xdr:pic>
    <xdr:clientData/>
  </xdr:twoCellAnchor>
  <xdr:twoCellAnchor editAs="oneCell">
    <xdr:from>
      <xdr:col>28</xdr:col>
      <xdr:colOff>450849</xdr:colOff>
      <xdr:row>2</xdr:row>
      <xdr:rowOff>101600</xdr:rowOff>
    </xdr:from>
    <xdr:to>
      <xdr:col>31</xdr:col>
      <xdr:colOff>568959</xdr:colOff>
      <xdr:row>20</xdr:row>
      <xdr:rowOff>67430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95A5C7-7E1C-46E4-A638-E1B1F13B6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05149" y="736600"/>
          <a:ext cx="1832610" cy="3521830"/>
        </a:xfrm>
        <a:prstGeom prst="rect">
          <a:avLst/>
        </a:prstGeom>
      </xdr:spPr>
    </xdr:pic>
    <xdr:clientData/>
  </xdr:twoCellAnchor>
  <xdr:twoCellAnchor editAs="oneCell">
    <xdr:from>
      <xdr:col>29</xdr:col>
      <xdr:colOff>522428</xdr:colOff>
      <xdr:row>0</xdr:row>
      <xdr:rowOff>139700</xdr:rowOff>
    </xdr:from>
    <xdr:to>
      <xdr:col>31</xdr:col>
      <xdr:colOff>419100</xdr:colOff>
      <xdr:row>1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DF9C87-2F42-77C1-8D29-0A86F9EDA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448228" y="139700"/>
          <a:ext cx="1039672" cy="317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649020</xdr:colOff>
      <xdr:row>0</xdr:row>
      <xdr:rowOff>127000</xdr:rowOff>
    </xdr:from>
    <xdr:to>
      <xdr:col>33</xdr:col>
      <xdr:colOff>25399</xdr:colOff>
      <xdr:row>1</xdr:row>
      <xdr:rowOff>88900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FA3A96-F1FD-399B-33AA-F963B9224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60220" y="127000"/>
          <a:ext cx="1078179" cy="35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1168683</xdr:colOff>
      <xdr:row>0</xdr:row>
      <xdr:rowOff>139919</xdr:rowOff>
    </xdr:from>
    <xdr:to>
      <xdr:col>6</xdr:col>
      <xdr:colOff>200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F7B32E-D267-4A50-BBE4-ABCE3F0D8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9058" y="139919"/>
          <a:ext cx="879192" cy="2410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VENA/Downloads/7211f72d62614c01bbdbb1a14e2d2f99.Wzk3MTYyNDYwMjA1NDgxOTg0MSw4MTcyNTM2MTg5MjI1NTMzNDQsdHJ1ZSwiY2EzLnZlbmEuaW86NDQzIl0=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(2)"/>
      <sheetName val="Controls"/>
      <sheetName val="vena.tmp.7EC47338204F4F1F"/>
    </sheetNames>
    <sheetDataSet>
      <sheetData sheetId="0">
        <row r="10">
          <cell r="K10" t="b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VenaTheme_V1">
  <a:themeElements>
    <a:clrScheme name="Custom 59">
      <a:dk1>
        <a:srgbClr val="4B4844"/>
      </a:dk1>
      <a:lt1>
        <a:srgbClr val="FFFFFF"/>
      </a:lt1>
      <a:dk2>
        <a:srgbClr val="4A9462"/>
      </a:dk2>
      <a:lt2>
        <a:srgbClr val="0070C0"/>
      </a:lt2>
      <a:accent1>
        <a:srgbClr val="C34F2E"/>
      </a:accent1>
      <a:accent2>
        <a:srgbClr val="2B6554"/>
      </a:accent2>
      <a:accent3>
        <a:srgbClr val="46788F"/>
      </a:accent3>
      <a:accent4>
        <a:srgbClr val="664E5E"/>
      </a:accent4>
      <a:accent5>
        <a:srgbClr val="96B3D9"/>
      </a:accent5>
      <a:accent6>
        <a:srgbClr val="266DC9"/>
      </a:accent6>
      <a:hlink>
        <a:srgbClr val="0070C0"/>
      </a:hlink>
      <a:folHlink>
        <a:srgbClr val="26806C"/>
      </a:folHlink>
    </a:clrScheme>
    <a:fontScheme name="Vena Fonts">
      <a:majorFont>
        <a:latin typeface="Franklin Gothic Medium Cond"/>
        <a:ea typeface=""/>
        <a:cs typeface=""/>
      </a:majorFont>
      <a:minorFont>
        <a:latin typeface="Arial Nov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A055-C9BC-4CE8-AEF8-5655EA5E00CA}">
  <sheetPr>
    <tabColor theme="7" tint="0.79998168889431442"/>
  </sheetPr>
  <dimension ref="A1:AF38"/>
  <sheetViews>
    <sheetView tabSelected="1" workbookViewId="0">
      <selection activeCell="AB26" sqref="AB26"/>
    </sheetView>
    <sheetView workbookViewId="1"/>
  </sheetViews>
  <sheetFormatPr baseColWidth="10" defaultColWidth="9" defaultRowHeight="15" customHeight="1" x14ac:dyDescent="0.15"/>
  <cols>
    <col min="1" max="1" width="2.796875" style="29" customWidth="1"/>
    <col min="2" max="2" width="13" style="29" customWidth="1"/>
    <col min="3" max="3" width="1" style="29" customWidth="1"/>
    <col min="4" max="17" width="9" style="29"/>
    <col min="18" max="18" width="9" style="29" customWidth="1"/>
    <col min="19" max="16384" width="9" style="29"/>
  </cols>
  <sheetData>
    <row r="1" spans="1:32" ht="30" customHeight="1" x14ac:dyDescent="0.15">
      <c r="A1" s="25"/>
      <c r="B1" s="25" t="s">
        <v>141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6"/>
      <c r="AC1" s="26"/>
      <c r="AD1" s="26"/>
      <c r="AE1" s="26"/>
      <c r="AF1" s="26"/>
    </row>
    <row r="2" spans="1:32" ht="20" customHeight="1" x14ac:dyDescent="0.15">
      <c r="A2" s="26"/>
      <c r="B2" s="26" t="s">
        <v>176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 spans="1:32" ht="25" customHeight="1" thickBot="1" x14ac:dyDescent="0.3">
      <c r="B3" s="6" t="s">
        <v>155</v>
      </c>
      <c r="C3" s="6"/>
      <c r="D3" s="6"/>
      <c r="E3" s="6"/>
      <c r="F3" s="6"/>
      <c r="G3" s="6"/>
    </row>
    <row r="5" spans="1:32" ht="15" customHeight="1" x14ac:dyDescent="0.15">
      <c r="B5" s="61" t="s">
        <v>142</v>
      </c>
      <c r="C5" s="15"/>
      <c r="D5" s="15"/>
      <c r="E5" s="15"/>
      <c r="F5" s="15"/>
      <c r="G5" s="15"/>
    </row>
    <row r="6" spans="1:32" ht="15" customHeight="1" x14ac:dyDescent="0.15">
      <c r="B6" s="62" t="s">
        <v>143</v>
      </c>
      <c r="C6" s="15"/>
      <c r="D6" s="15"/>
      <c r="E6" s="15"/>
      <c r="F6" s="15"/>
      <c r="G6" s="15"/>
    </row>
    <row r="7" spans="1:32" ht="15" customHeight="1" x14ac:dyDescent="0.15">
      <c r="B7" s="62" t="s">
        <v>144</v>
      </c>
      <c r="C7" s="15"/>
      <c r="D7" s="15"/>
      <c r="E7" s="15"/>
      <c r="F7" s="15"/>
      <c r="G7" s="15"/>
    </row>
    <row r="8" spans="1:32" ht="15" customHeight="1" x14ac:dyDescent="0.15">
      <c r="B8" s="62"/>
      <c r="C8" s="15"/>
      <c r="D8" s="15"/>
      <c r="E8" s="15"/>
      <c r="F8" s="15"/>
      <c r="G8" s="15"/>
    </row>
    <row r="9" spans="1:32" ht="15" customHeight="1" x14ac:dyDescent="0.15">
      <c r="B9" s="61" t="s">
        <v>170</v>
      </c>
      <c r="C9" s="15"/>
      <c r="D9" s="15"/>
      <c r="E9" s="15"/>
      <c r="F9" s="15"/>
      <c r="G9" s="15"/>
    </row>
    <row r="10" spans="1:32" ht="15" customHeight="1" x14ac:dyDescent="0.15">
      <c r="B10" s="62" t="s">
        <v>166</v>
      </c>
      <c r="C10" s="15"/>
      <c r="D10" s="15"/>
      <c r="E10" s="15"/>
      <c r="F10" s="15"/>
      <c r="G10" s="15"/>
    </row>
    <row r="11" spans="1:32" ht="15" customHeight="1" x14ac:dyDescent="0.15">
      <c r="B11" s="65" t="s">
        <v>167</v>
      </c>
      <c r="C11" s="15"/>
      <c r="D11" s="15"/>
      <c r="E11" s="15"/>
      <c r="F11" s="15"/>
      <c r="G11" s="15"/>
    </row>
    <row r="12" spans="1:32" ht="15" customHeight="1" x14ac:dyDescent="0.15">
      <c r="B12" s="65" t="s">
        <v>168</v>
      </c>
      <c r="C12" s="15"/>
      <c r="D12" s="15"/>
      <c r="E12" s="15"/>
      <c r="F12" s="15"/>
      <c r="G12" s="15"/>
    </row>
    <row r="13" spans="1:32" ht="15" customHeight="1" x14ac:dyDescent="0.15">
      <c r="B13" s="65" t="s">
        <v>169</v>
      </c>
      <c r="C13" s="15"/>
      <c r="D13" s="15"/>
      <c r="E13" s="15"/>
      <c r="F13" s="15"/>
      <c r="G13" s="15"/>
    </row>
    <row r="14" spans="1:32" ht="15" customHeight="1" x14ac:dyDescent="0.15">
      <c r="B14" s="62"/>
      <c r="C14" s="15"/>
      <c r="D14" s="15"/>
      <c r="E14" s="15"/>
      <c r="F14" s="15"/>
      <c r="G14" s="15"/>
    </row>
    <row r="15" spans="1:32" ht="15" customHeight="1" x14ac:dyDescent="0.15">
      <c r="B15" s="61" t="s">
        <v>154</v>
      </c>
      <c r="C15" s="15"/>
      <c r="D15" s="15"/>
      <c r="E15" s="15"/>
      <c r="F15" s="15"/>
      <c r="G15" s="15"/>
    </row>
    <row r="16" spans="1:32" ht="15" customHeight="1" x14ac:dyDescent="0.15">
      <c r="B16" s="62" t="s">
        <v>157</v>
      </c>
      <c r="C16" s="15"/>
      <c r="D16" s="15"/>
      <c r="E16" s="15"/>
      <c r="F16" s="15"/>
      <c r="G16" s="15"/>
    </row>
    <row r="17" spans="2:7" ht="15" customHeight="1" x14ac:dyDescent="0.15">
      <c r="B17" s="62" t="s">
        <v>156</v>
      </c>
      <c r="C17" s="15"/>
      <c r="D17" s="15"/>
      <c r="E17" s="15"/>
      <c r="F17" s="15"/>
      <c r="G17" s="15"/>
    </row>
    <row r="18" spans="2:7" ht="15" customHeight="1" x14ac:dyDescent="0.15">
      <c r="B18" s="62" t="s">
        <v>161</v>
      </c>
      <c r="C18" s="15"/>
      <c r="D18" s="15"/>
      <c r="E18" s="15"/>
      <c r="F18" s="15"/>
      <c r="G18" s="15"/>
    </row>
    <row r="19" spans="2:7" ht="15" customHeight="1" x14ac:dyDescent="0.15">
      <c r="B19" s="62"/>
      <c r="C19" s="15"/>
      <c r="D19" s="15"/>
      <c r="E19" s="15"/>
      <c r="F19" s="15"/>
      <c r="G19" s="15"/>
    </row>
    <row r="20" spans="2:7" ht="15" customHeight="1" x14ac:dyDescent="0.15">
      <c r="B20" s="61" t="s">
        <v>158</v>
      </c>
      <c r="C20" s="15"/>
      <c r="D20" s="15"/>
      <c r="E20" s="15"/>
      <c r="F20" s="15"/>
      <c r="G20" s="15"/>
    </row>
    <row r="21" spans="2:7" ht="15" customHeight="1" x14ac:dyDescent="0.15">
      <c r="B21" s="62" t="s">
        <v>171</v>
      </c>
      <c r="C21" s="15"/>
      <c r="D21" s="15"/>
      <c r="E21" s="15"/>
      <c r="F21" s="15"/>
      <c r="G21" s="15"/>
    </row>
    <row r="22" spans="2:7" ht="15" customHeight="1" x14ac:dyDescent="0.15">
      <c r="B22" s="62" t="s">
        <v>159</v>
      </c>
      <c r="C22" s="15"/>
      <c r="D22" s="15"/>
      <c r="E22" s="15"/>
      <c r="F22" s="15"/>
      <c r="G22" s="15"/>
    </row>
    <row r="23" spans="2:7" ht="15" customHeight="1" x14ac:dyDescent="0.15">
      <c r="B23" s="62"/>
      <c r="C23" s="15"/>
      <c r="D23" s="15"/>
      <c r="E23" s="15"/>
      <c r="F23" s="15"/>
      <c r="G23" s="15"/>
    </row>
    <row r="24" spans="2:7" ht="15" customHeight="1" x14ac:dyDescent="0.15">
      <c r="B24" s="61" t="s">
        <v>160</v>
      </c>
      <c r="C24" s="15"/>
      <c r="D24" s="15"/>
      <c r="E24" s="15"/>
      <c r="F24" s="15"/>
      <c r="G24" s="15"/>
    </row>
    <row r="25" spans="2:7" ht="15" customHeight="1" x14ac:dyDescent="0.15">
      <c r="B25" s="62" t="s">
        <v>162</v>
      </c>
      <c r="C25" s="15"/>
      <c r="D25" s="15"/>
      <c r="E25" s="15"/>
      <c r="F25" s="15"/>
      <c r="G25" s="15"/>
    </row>
    <row r="26" spans="2:7" ht="15" customHeight="1" x14ac:dyDescent="0.15">
      <c r="B26" s="62" t="s">
        <v>173</v>
      </c>
      <c r="C26" s="15"/>
      <c r="D26" s="15"/>
      <c r="E26" s="15"/>
      <c r="F26" s="15"/>
      <c r="G26" s="15"/>
    </row>
    <row r="27" spans="2:7" ht="15" customHeight="1" x14ac:dyDescent="0.15">
      <c r="B27" s="62" t="s">
        <v>163</v>
      </c>
      <c r="C27" s="15"/>
      <c r="D27" s="15"/>
      <c r="E27" s="15"/>
      <c r="F27" s="15"/>
      <c r="G27" s="15"/>
    </row>
    <row r="28" spans="2:7" ht="15" customHeight="1" x14ac:dyDescent="0.15">
      <c r="B28" s="62" t="s">
        <v>164</v>
      </c>
      <c r="C28" s="15"/>
      <c r="D28" s="15"/>
      <c r="E28" s="15"/>
      <c r="F28" s="15"/>
      <c r="G28" s="15"/>
    </row>
    <row r="29" spans="2:7" ht="15" customHeight="1" x14ac:dyDescent="0.15">
      <c r="B29" s="62" t="s">
        <v>165</v>
      </c>
      <c r="C29" s="15"/>
      <c r="D29" s="15"/>
      <c r="E29" s="15"/>
      <c r="F29" s="15"/>
      <c r="G29" s="15"/>
    </row>
    <row r="30" spans="2:7" ht="15" customHeight="1" x14ac:dyDescent="0.15">
      <c r="B30" s="62" t="s">
        <v>172</v>
      </c>
      <c r="C30" s="15"/>
      <c r="D30" s="15"/>
      <c r="E30" s="15"/>
      <c r="F30" s="15"/>
      <c r="G30" s="15"/>
    </row>
    <row r="31" spans="2:7" ht="15" customHeight="1" x14ac:dyDescent="0.15">
      <c r="B31" s="63" t="s">
        <v>177</v>
      </c>
    </row>
    <row r="32" spans="2:7" ht="15" customHeight="1" x14ac:dyDescent="0.15">
      <c r="B32" s="63"/>
    </row>
    <row r="33" spans="2:5" ht="25" customHeight="1" thickBot="1" x14ac:dyDescent="0.3">
      <c r="B33" s="6" t="s">
        <v>145</v>
      </c>
      <c r="C33" s="6"/>
      <c r="D33" s="6"/>
      <c r="E33" s="6"/>
    </row>
    <row r="34" spans="2:5" ht="15" customHeight="1" thickTop="1" thickBot="1" x14ac:dyDescent="0.2"/>
    <row r="35" spans="2:5" ht="15" customHeight="1" thickBot="1" x14ac:dyDescent="0.2">
      <c r="B35" s="23" t="s">
        <v>146</v>
      </c>
      <c r="D35" s="29" t="s">
        <v>147</v>
      </c>
    </row>
    <row r="36" spans="2:5" ht="15" customHeight="1" thickBot="1" x14ac:dyDescent="0.2">
      <c r="B36" s="64" t="s">
        <v>148</v>
      </c>
      <c r="D36" s="29" t="s">
        <v>149</v>
      </c>
    </row>
    <row r="37" spans="2:5" ht="15" customHeight="1" thickBot="1" x14ac:dyDescent="0.2">
      <c r="B37" s="1" t="s">
        <v>150</v>
      </c>
      <c r="D37" s="29" t="s">
        <v>151</v>
      </c>
    </row>
    <row r="38" spans="2:5" ht="15" customHeight="1" x14ac:dyDescent="0.15">
      <c r="B38" s="19" t="s">
        <v>152</v>
      </c>
      <c r="D38" s="29" t="s">
        <v>153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E57B-F6D8-41EE-88FC-94DA3CE6B7BF}">
  <sheetPr codeName="Sheet4">
    <tabColor theme="3"/>
    <pageSetUpPr fitToPage="1"/>
  </sheetPr>
  <dimension ref="A1:AW52"/>
  <sheetViews>
    <sheetView zoomScaleNormal="100" workbookViewId="0">
      <pane xSplit="17" ySplit="4" topLeftCell="R5" activePane="bottomRight" state="frozen"/>
      <selection activeCell="C10" sqref="C10"/>
      <selection pane="topRight" activeCell="W10" sqref="W10"/>
      <selection pane="bottomLeft" activeCell="C15" sqref="C15"/>
      <selection pane="bottomRight"/>
    </sheetView>
    <sheetView tabSelected="1" topLeftCell="W10" workbookViewId="1">
      <pane xSplit="6320" topLeftCell="AJ1" activePane="topRight"/>
      <selection activeCell="AB6" sqref="AB1:AB1048576"/>
      <selection pane="topRight" activeCell="Z6" sqref="Z1:Z1048576"/>
    </sheetView>
  </sheetViews>
  <sheetFormatPr baseColWidth="10" defaultColWidth="11.796875" defaultRowHeight="15.5" customHeight="1" outlineLevelRow="1" outlineLevelCol="1" x14ac:dyDescent="0.15"/>
  <cols>
    <col min="1" max="1" width="2.796875" style="3" customWidth="1"/>
    <col min="2" max="2" width="31.59765625" style="8" customWidth="1"/>
    <col min="3" max="3" width="20.796875" style="8" customWidth="1"/>
    <col min="4" max="4" width="14" style="17" customWidth="1"/>
    <col min="5" max="5" width="3.796875" style="17" customWidth="1"/>
    <col min="6" max="6" width="12.59765625" style="17" hidden="1" customWidth="1" outlineLevel="1"/>
    <col min="7" max="17" width="11.796875" style="17" hidden="1" customWidth="1" outlineLevel="1"/>
    <col min="18" max="18" width="11.796875" style="17" bestFit="1" customWidth="1" collapsed="1"/>
    <col min="19" max="25" width="10.19921875" style="8" bestFit="1" customWidth="1"/>
    <col min="26" max="29" width="8.796875" style="8" bestFit="1" customWidth="1"/>
    <col min="30" max="30" width="8.796875" style="17" bestFit="1" customWidth="1"/>
    <col min="31" max="31" width="11" style="17" bestFit="1" customWidth="1"/>
    <col min="32" max="32" width="10.796875" style="29" customWidth="1"/>
    <col min="33" max="33" width="16" style="8" customWidth="1"/>
    <col min="34" max="46" width="11.796875" style="8"/>
    <col min="47" max="49" width="11.796875" style="8" customWidth="1"/>
    <col min="50" max="16384" width="11.796875" style="8"/>
  </cols>
  <sheetData>
    <row r="1" spans="1:49" s="12" customFormat="1" ht="31.25" customHeight="1" thickBot="1" x14ac:dyDescent="0.35">
      <c r="B1" s="13" t="s">
        <v>96</v>
      </c>
      <c r="D1" s="29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AE1" s="17"/>
      <c r="AF1" s="29"/>
      <c r="AH1" s="49"/>
      <c r="AI1" s="49"/>
    </row>
    <row r="2" spans="1:49" customFormat="1" ht="21.5" customHeight="1" x14ac:dyDescent="0.15">
      <c r="B2" s="37" t="s">
        <v>138</v>
      </c>
      <c r="C2" s="8"/>
      <c r="D2" s="17"/>
      <c r="F2" s="22" t="s">
        <v>107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S2" s="22" t="s">
        <v>109</v>
      </c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45"/>
      <c r="AF2" s="45"/>
      <c r="AH2" s="49"/>
      <c r="AI2" s="49"/>
      <c r="AU2" s="8"/>
      <c r="AV2" s="8"/>
      <c r="AW2" s="8"/>
    </row>
    <row r="3" spans="1:49" ht="15.5" customHeight="1" x14ac:dyDescent="0.15">
      <c r="A3" s="8"/>
      <c r="B3" s="9"/>
      <c r="C3" s="20"/>
      <c r="D3" s="20" t="s">
        <v>66</v>
      </c>
      <c r="E3" s="4"/>
      <c r="F3" s="4" t="s">
        <v>174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0" t="s">
        <v>108</v>
      </c>
      <c r="S3" s="4" t="s">
        <v>175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20" t="s">
        <v>60</v>
      </c>
      <c r="AF3" s="20" t="s">
        <v>97</v>
      </c>
      <c r="AG3" s="28" t="s">
        <v>60</v>
      </c>
      <c r="AH3" s="49"/>
      <c r="AI3" s="49"/>
    </row>
    <row r="4" spans="1:49" ht="15.5" customHeight="1" x14ac:dyDescent="0.15">
      <c r="A4" s="8"/>
      <c r="B4" s="9"/>
      <c r="C4" s="20" t="s">
        <v>49</v>
      </c>
      <c r="D4" s="20" t="s">
        <v>50</v>
      </c>
      <c r="E4" s="5"/>
      <c r="F4" s="5">
        <v>44197</v>
      </c>
      <c r="G4" s="5">
        <v>44228</v>
      </c>
      <c r="H4" s="5">
        <v>44256</v>
      </c>
      <c r="I4" s="5">
        <v>44287</v>
      </c>
      <c r="J4" s="5">
        <v>44317</v>
      </c>
      <c r="K4" s="5">
        <v>44348</v>
      </c>
      <c r="L4" s="5">
        <v>44378</v>
      </c>
      <c r="M4" s="5">
        <v>44409</v>
      </c>
      <c r="N4" s="5">
        <v>44440</v>
      </c>
      <c r="O4" s="5">
        <v>44470</v>
      </c>
      <c r="P4" s="5">
        <v>44501</v>
      </c>
      <c r="Q4" s="5">
        <v>44531</v>
      </c>
      <c r="R4" s="20" t="s">
        <v>32</v>
      </c>
      <c r="S4" s="5">
        <v>44562</v>
      </c>
      <c r="T4" s="5">
        <v>44593</v>
      </c>
      <c r="U4" s="5">
        <v>44621</v>
      </c>
      <c r="V4" s="5">
        <v>44652</v>
      </c>
      <c r="W4" s="5">
        <v>44682</v>
      </c>
      <c r="X4" s="5">
        <v>44713</v>
      </c>
      <c r="Y4" s="5">
        <v>44743</v>
      </c>
      <c r="Z4" s="5">
        <v>44774</v>
      </c>
      <c r="AA4" s="5">
        <v>44805</v>
      </c>
      <c r="AB4" s="5">
        <v>44835</v>
      </c>
      <c r="AC4" s="5">
        <v>44866</v>
      </c>
      <c r="AD4" s="5">
        <v>44896</v>
      </c>
      <c r="AE4" s="20" t="s">
        <v>32</v>
      </c>
      <c r="AF4" s="20" t="s">
        <v>98</v>
      </c>
      <c r="AG4" s="28" t="s">
        <v>35</v>
      </c>
      <c r="AH4" s="49"/>
      <c r="AI4" s="49"/>
    </row>
    <row r="5" spans="1:49" s="17" customFormat="1" ht="23.5" customHeight="1" thickBot="1" x14ac:dyDescent="0.3">
      <c r="B5" s="6" t="s">
        <v>62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49" customFormat="1" ht="15" customHeight="1" thickTop="1" x14ac:dyDescent="0.15">
      <c r="AF6" s="29"/>
    </row>
    <row r="7" spans="1:49" s="17" customFormat="1" ht="20" customHeight="1" thickBot="1" x14ac:dyDescent="0.2">
      <c r="B7" s="33" t="s">
        <v>33</v>
      </c>
      <c r="C7" s="33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49" s="29" customFormat="1" ht="15" customHeight="1" outlineLevel="1" x14ac:dyDescent="0.15">
      <c r="A8" s="3"/>
      <c r="B8" s="51" t="s">
        <v>100</v>
      </c>
      <c r="C8" s="34" t="str">
        <f t="shared" ref="C8:C13" si="0">"Subsystem"</f>
        <v>Subsystem</v>
      </c>
      <c r="D8" s="34" t="s">
        <v>139</v>
      </c>
      <c r="E8" s="19"/>
      <c r="F8" s="19">
        <v>22367.63</v>
      </c>
      <c r="G8" s="19">
        <v>15993.03</v>
      </c>
      <c r="H8" s="19">
        <v>17665.23</v>
      </c>
      <c r="I8" s="19">
        <v>13310.31</v>
      </c>
      <c r="J8" s="19">
        <v>12476.35</v>
      </c>
      <c r="K8" s="19">
        <v>30774.3</v>
      </c>
      <c r="L8" s="19">
        <v>35062.61</v>
      </c>
      <c r="M8" s="19">
        <v>37273.1</v>
      </c>
      <c r="N8" s="19">
        <v>28299.66</v>
      </c>
      <c r="O8" s="19">
        <v>34242.379999999997</v>
      </c>
      <c r="P8" s="19">
        <v>28035.17</v>
      </c>
      <c r="Q8" s="19">
        <v>21312.59</v>
      </c>
      <c r="R8" s="38">
        <f t="shared" ref="R8:R13" si="1">SUM(F8:Q8)</f>
        <v>296812.36000000004</v>
      </c>
      <c r="S8" s="19">
        <v>43422.080000000002</v>
      </c>
      <c r="T8" s="19">
        <v>43422.080000000002</v>
      </c>
      <c r="U8" s="19">
        <v>43422.080000000002</v>
      </c>
      <c r="V8" s="19">
        <v>44238.21</v>
      </c>
      <c r="W8" s="19">
        <v>46145.84</v>
      </c>
      <c r="X8" s="19">
        <v>46145.84</v>
      </c>
      <c r="Y8" s="19">
        <v>41140.26</v>
      </c>
      <c r="Z8" s="19">
        <v>41140.26</v>
      </c>
      <c r="AA8" s="19">
        <v>44037.33</v>
      </c>
      <c r="AB8" s="19">
        <v>41741.69</v>
      </c>
      <c r="AC8" s="19">
        <v>41456.83</v>
      </c>
      <c r="AD8" s="19">
        <v>41456.83</v>
      </c>
      <c r="AE8" s="38">
        <f t="shared" ref="AE8:AE13" si="2">SUM(S8:AD8)</f>
        <v>517769.33000000007</v>
      </c>
      <c r="AF8" s="52">
        <f t="shared" ref="AF8:AF13" si="3">IFERROR((AE8-R8)/R8,0)</f>
        <v>0.74443318330813446</v>
      </c>
      <c r="AG8" s="19"/>
    </row>
    <row r="9" spans="1:49" s="29" customFormat="1" ht="15" customHeight="1" outlineLevel="1" x14ac:dyDescent="0.15">
      <c r="A9" s="3"/>
      <c r="B9" s="51" t="s">
        <v>101</v>
      </c>
      <c r="C9" s="34" t="str">
        <f t="shared" si="0"/>
        <v>Subsystem</v>
      </c>
      <c r="D9" s="34" t="s">
        <v>139</v>
      </c>
      <c r="E9" s="19"/>
      <c r="F9" s="19">
        <v>1936.96</v>
      </c>
      <c r="G9" s="19">
        <v>2429.79</v>
      </c>
      <c r="H9" s="19">
        <v>1254.29</v>
      </c>
      <c r="I9" s="19">
        <v>1524.51</v>
      </c>
      <c r="J9" s="19">
        <v>4869.5</v>
      </c>
      <c r="K9" s="19">
        <v>3154.98</v>
      </c>
      <c r="L9" s="19">
        <v>8082.62</v>
      </c>
      <c r="M9" s="19">
        <v>4922.37</v>
      </c>
      <c r="N9" s="19">
        <v>6035.74</v>
      </c>
      <c r="O9" s="19">
        <v>2661.04</v>
      </c>
      <c r="P9" s="19">
        <v>1281.8399999999999</v>
      </c>
      <c r="Q9" s="19">
        <v>3742.06</v>
      </c>
      <c r="R9" s="38">
        <f t="shared" si="1"/>
        <v>41895.69999999999</v>
      </c>
      <c r="S9" s="19">
        <v>1882.47</v>
      </c>
      <c r="T9" s="19"/>
      <c r="U9" s="19"/>
      <c r="V9" s="19"/>
      <c r="W9" s="19"/>
      <c r="X9" s="19"/>
      <c r="Y9" s="19">
        <v>21184.19</v>
      </c>
      <c r="Z9" s="19"/>
      <c r="AA9" s="19"/>
      <c r="AB9" s="19">
        <v>4691.96</v>
      </c>
      <c r="AC9" s="19"/>
      <c r="AD9" s="19"/>
      <c r="AE9" s="38">
        <f t="shared" si="2"/>
        <v>27758.62</v>
      </c>
      <c r="AF9" s="52">
        <f t="shared" si="3"/>
        <v>-0.33743510670546129</v>
      </c>
      <c r="AG9" s="19"/>
    </row>
    <row r="10" spans="1:49" s="29" customFormat="1" ht="15" customHeight="1" outlineLevel="1" x14ac:dyDescent="0.15">
      <c r="A10" s="3"/>
      <c r="B10" s="51" t="s">
        <v>102</v>
      </c>
      <c r="C10" s="34" t="str">
        <f t="shared" si="0"/>
        <v>Subsystem</v>
      </c>
      <c r="D10" s="34" t="s">
        <v>139</v>
      </c>
      <c r="E10" s="19"/>
      <c r="F10" s="19">
        <v>476.43</v>
      </c>
      <c r="G10" s="19">
        <v>2451.39</v>
      </c>
      <c r="H10" s="19">
        <v>1426.52</v>
      </c>
      <c r="I10" s="19">
        <v>913.27</v>
      </c>
      <c r="J10" s="19">
        <v>336.91</v>
      </c>
      <c r="K10" s="19">
        <v>3262.62</v>
      </c>
      <c r="L10" s="19">
        <v>4870.3500000000004</v>
      </c>
      <c r="M10" s="19">
        <v>4254.43</v>
      </c>
      <c r="N10" s="19">
        <v>3503.39</v>
      </c>
      <c r="O10" s="19">
        <v>6187.1</v>
      </c>
      <c r="P10" s="19">
        <v>6228.49</v>
      </c>
      <c r="Q10" s="19">
        <v>142.1</v>
      </c>
      <c r="R10" s="38">
        <f t="shared" si="1"/>
        <v>34052.999999999993</v>
      </c>
      <c r="S10" s="19">
        <v>339.33</v>
      </c>
      <c r="T10" s="19"/>
      <c r="U10" s="19">
        <v>100</v>
      </c>
      <c r="V10" s="19"/>
      <c r="W10" s="19"/>
      <c r="X10" s="19">
        <v>18767.830000000002</v>
      </c>
      <c r="Y10" s="19"/>
      <c r="Z10" s="19"/>
      <c r="AA10" s="19">
        <v>17697.37</v>
      </c>
      <c r="AB10" s="19"/>
      <c r="AC10" s="19"/>
      <c r="AD10" s="19">
        <v>15222.8</v>
      </c>
      <c r="AE10" s="38">
        <f t="shared" si="2"/>
        <v>52127.33</v>
      </c>
      <c r="AF10" s="52">
        <f t="shared" si="3"/>
        <v>0.53077056353331609</v>
      </c>
      <c r="AG10" s="19"/>
    </row>
    <row r="11" spans="1:49" s="29" customFormat="1" ht="15" customHeight="1" outlineLevel="1" x14ac:dyDescent="0.15">
      <c r="A11" s="3"/>
      <c r="B11" s="51" t="s">
        <v>103</v>
      </c>
      <c r="C11" s="34" t="str">
        <f t="shared" si="0"/>
        <v>Subsystem</v>
      </c>
      <c r="D11" s="34" t="s">
        <v>139</v>
      </c>
      <c r="E11" s="19"/>
      <c r="F11" s="19"/>
      <c r="G11" s="19">
        <v>2860.16</v>
      </c>
      <c r="H11" s="19">
        <v>2800.06</v>
      </c>
      <c r="I11" s="19">
        <v>1609.95</v>
      </c>
      <c r="J11" s="19">
        <v>220.98</v>
      </c>
      <c r="K11" s="19">
        <v>4910.58</v>
      </c>
      <c r="L11" s="19">
        <v>1093.1199999999999</v>
      </c>
      <c r="M11" s="19">
        <v>3609.28</v>
      </c>
      <c r="N11" s="19">
        <v>1715.34</v>
      </c>
      <c r="O11" s="19">
        <v>5231.6899999999996</v>
      </c>
      <c r="P11" s="19">
        <v>7653.21</v>
      </c>
      <c r="Q11" s="19">
        <v>1848.48</v>
      </c>
      <c r="R11" s="38">
        <f t="shared" si="1"/>
        <v>33552.85</v>
      </c>
      <c r="S11" s="19"/>
      <c r="T11" s="19"/>
      <c r="U11" s="19">
        <v>13000</v>
      </c>
      <c r="V11" s="19"/>
      <c r="W11" s="19"/>
      <c r="X11" s="19"/>
      <c r="Y11" s="19"/>
      <c r="Z11" s="19"/>
      <c r="AA11" s="19"/>
      <c r="AB11" s="19"/>
      <c r="AC11" s="19"/>
      <c r="AD11" s="19"/>
      <c r="AE11" s="38">
        <f t="shared" si="2"/>
        <v>13000</v>
      </c>
      <c r="AF11" s="52">
        <f t="shared" si="3"/>
        <v>-0.61255154182133553</v>
      </c>
      <c r="AG11" s="19"/>
    </row>
    <row r="12" spans="1:49" s="29" customFormat="1" ht="15" customHeight="1" outlineLevel="1" x14ac:dyDescent="0.15">
      <c r="A12" s="3"/>
      <c r="B12" s="51" t="s">
        <v>124</v>
      </c>
      <c r="C12" s="34" t="str">
        <f t="shared" si="0"/>
        <v>Subsystem</v>
      </c>
      <c r="D12" s="34" t="s">
        <v>139</v>
      </c>
      <c r="E12" s="19"/>
      <c r="F12" s="19">
        <v>485.59</v>
      </c>
      <c r="G12" s="19">
        <v>352.93</v>
      </c>
      <c r="H12" s="19">
        <v>158.47</v>
      </c>
      <c r="I12" s="19">
        <v>2122.2199999999998</v>
      </c>
      <c r="J12" s="19">
        <v>2076.09</v>
      </c>
      <c r="K12" s="19">
        <v>2145.29</v>
      </c>
      <c r="L12" s="19">
        <v>2029.95</v>
      </c>
      <c r="M12" s="19">
        <v>2029.95</v>
      </c>
      <c r="N12" s="19">
        <v>2145.29</v>
      </c>
      <c r="O12" s="19">
        <v>2006.88</v>
      </c>
      <c r="P12" s="19">
        <v>1891.54</v>
      </c>
      <c r="Q12" s="19">
        <v>1960.75</v>
      </c>
      <c r="R12" s="38">
        <f t="shared" si="1"/>
        <v>19404.950000000004</v>
      </c>
      <c r="S12" s="19">
        <v>1977.64</v>
      </c>
      <c r="T12" s="19">
        <v>2031.41</v>
      </c>
      <c r="U12" s="19">
        <v>2183.77</v>
      </c>
      <c r="V12" s="19">
        <v>2473.42</v>
      </c>
      <c r="W12" s="19">
        <v>2583.61</v>
      </c>
      <c r="X12" s="19">
        <v>2583.61</v>
      </c>
      <c r="Y12" s="19">
        <v>2273.2600000000002</v>
      </c>
      <c r="Z12" s="19">
        <v>2273.2600000000002</v>
      </c>
      <c r="AA12" s="19">
        <v>2366.98</v>
      </c>
      <c r="AB12" s="19">
        <v>2126.48</v>
      </c>
      <c r="AC12" s="19">
        <v>2164.3000000000002</v>
      </c>
      <c r="AD12" s="19">
        <v>2164.3000000000002</v>
      </c>
      <c r="AE12" s="38">
        <f t="shared" si="2"/>
        <v>27202.04</v>
      </c>
      <c r="AF12" s="52">
        <f t="shared" si="3"/>
        <v>0.40180933215493958</v>
      </c>
      <c r="AG12" s="19"/>
    </row>
    <row r="13" spans="1:49" s="29" customFormat="1" ht="15" customHeight="1" outlineLevel="1" thickBot="1" x14ac:dyDescent="0.2">
      <c r="A13" s="3"/>
      <c r="B13" s="51" t="s">
        <v>125</v>
      </c>
      <c r="C13" s="34" t="str">
        <f t="shared" si="0"/>
        <v>Subsystem</v>
      </c>
      <c r="D13" s="34" t="s">
        <v>139</v>
      </c>
      <c r="E13" s="19"/>
      <c r="F13" s="19"/>
      <c r="G13" s="19">
        <v>373.35</v>
      </c>
      <c r="H13" s="19"/>
      <c r="I13" s="19">
        <v>463.96</v>
      </c>
      <c r="J13" s="19">
        <v>463.96</v>
      </c>
      <c r="K13" s="19">
        <v>431.59</v>
      </c>
      <c r="L13" s="19">
        <v>496.33</v>
      </c>
      <c r="M13" s="19">
        <v>469.35</v>
      </c>
      <c r="N13" s="19">
        <v>474.75</v>
      </c>
      <c r="O13" s="19">
        <v>512.51</v>
      </c>
      <c r="P13" s="19">
        <v>496.33</v>
      </c>
      <c r="Q13" s="19">
        <v>447.77</v>
      </c>
      <c r="R13" s="38">
        <f t="shared" si="1"/>
        <v>4629.8999999999996</v>
      </c>
      <c r="S13" s="19">
        <v>456.87</v>
      </c>
      <c r="T13" s="19">
        <v>516.66</v>
      </c>
      <c r="U13" s="19">
        <v>546.35</v>
      </c>
      <c r="V13" s="19">
        <v>578.46</v>
      </c>
      <c r="W13" s="19">
        <v>604.23</v>
      </c>
      <c r="X13" s="19">
        <v>604.23</v>
      </c>
      <c r="Y13" s="19">
        <v>531.65</v>
      </c>
      <c r="Z13" s="19">
        <v>531.65</v>
      </c>
      <c r="AA13" s="19">
        <v>553.57000000000005</v>
      </c>
      <c r="AB13" s="19">
        <v>497.32</v>
      </c>
      <c r="AC13" s="19">
        <v>506.17</v>
      </c>
      <c r="AD13" s="19">
        <v>506.17</v>
      </c>
      <c r="AE13" s="38">
        <f t="shared" si="2"/>
        <v>6433.33</v>
      </c>
      <c r="AF13" s="52">
        <f t="shared" si="3"/>
        <v>0.38951813214108305</v>
      </c>
      <c r="AG13" s="19"/>
    </row>
    <row r="14" spans="1:49" s="17" customFormat="1" ht="15" customHeight="1" x14ac:dyDescent="0.15">
      <c r="A14" s="3"/>
      <c r="B14" s="18" t="str">
        <f>"Total "&amp;B7</f>
        <v>Total Salaries &amp; Related</v>
      </c>
      <c r="C14" s="14"/>
      <c r="D14" s="14"/>
      <c r="E14" s="14"/>
      <c r="F14" s="14">
        <f t="shared" ref="F14:AE14" si="4">SUBTOTAL(9,F8:F13)</f>
        <v>25266.61</v>
      </c>
      <c r="G14" s="14">
        <f t="shared" si="4"/>
        <v>24460.649999999998</v>
      </c>
      <c r="H14" s="14">
        <f t="shared" si="4"/>
        <v>23304.570000000003</v>
      </c>
      <c r="I14" s="14">
        <f t="shared" si="4"/>
        <v>19944.22</v>
      </c>
      <c r="J14" s="14">
        <f t="shared" si="4"/>
        <v>20443.789999999997</v>
      </c>
      <c r="K14" s="14">
        <f t="shared" si="4"/>
        <v>44679.360000000001</v>
      </c>
      <c r="L14" s="14">
        <f t="shared" si="4"/>
        <v>51634.98</v>
      </c>
      <c r="M14" s="14">
        <f t="shared" si="4"/>
        <v>52558.479999999996</v>
      </c>
      <c r="N14" s="14">
        <f t="shared" si="4"/>
        <v>42174.17</v>
      </c>
      <c r="O14" s="14">
        <f t="shared" si="4"/>
        <v>50841.599999999999</v>
      </c>
      <c r="P14" s="14">
        <f t="shared" si="4"/>
        <v>45586.58</v>
      </c>
      <c r="Q14" s="14">
        <f t="shared" si="4"/>
        <v>29453.75</v>
      </c>
      <c r="R14" s="39">
        <f t="shared" si="4"/>
        <v>430348.76000000007</v>
      </c>
      <c r="S14" s="14">
        <f t="shared" si="4"/>
        <v>48078.390000000007</v>
      </c>
      <c r="T14" s="14">
        <f t="shared" si="4"/>
        <v>45970.150000000009</v>
      </c>
      <c r="U14" s="14">
        <f t="shared" si="4"/>
        <v>59252.2</v>
      </c>
      <c r="V14" s="14">
        <f t="shared" si="4"/>
        <v>47290.09</v>
      </c>
      <c r="W14" s="14">
        <f t="shared" si="4"/>
        <v>49333.68</v>
      </c>
      <c r="X14" s="14">
        <f t="shared" si="4"/>
        <v>68101.509999999995</v>
      </c>
      <c r="Y14" s="14">
        <f t="shared" si="4"/>
        <v>65129.36</v>
      </c>
      <c r="Z14" s="14">
        <f t="shared" si="4"/>
        <v>43945.170000000006</v>
      </c>
      <c r="AA14" s="14">
        <f t="shared" si="4"/>
        <v>64655.25</v>
      </c>
      <c r="AB14" s="14">
        <f t="shared" si="4"/>
        <v>49057.450000000004</v>
      </c>
      <c r="AC14" s="14">
        <f t="shared" si="4"/>
        <v>44127.3</v>
      </c>
      <c r="AD14" s="14">
        <f t="shared" si="4"/>
        <v>59350.100000000006</v>
      </c>
      <c r="AE14" s="39">
        <f t="shared" si="4"/>
        <v>644290.65</v>
      </c>
      <c r="AF14" s="39"/>
      <c r="AG14" s="18"/>
    </row>
    <row r="15" spans="1:49" s="27" customFormat="1" ht="15" customHeight="1" x14ac:dyDescent="0.15"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2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 spans="1:49" s="17" customFormat="1" ht="20" customHeight="1" thickBot="1" x14ac:dyDescent="0.2">
      <c r="B16" s="33" t="s">
        <v>34</v>
      </c>
      <c r="C16" s="33"/>
      <c r="D16" s="7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40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s="29" customFormat="1" ht="15" customHeight="1" thickBot="1" x14ac:dyDescent="0.2">
      <c r="A17" s="50"/>
      <c r="B17" s="23" t="s">
        <v>133</v>
      </c>
      <c r="C17" s="24" t="s">
        <v>55</v>
      </c>
      <c r="D17" s="41">
        <v>35000</v>
      </c>
      <c r="E17" s="19">
        <f>IFERROR(VLOOKUP(C17,TableDrivers,2,0),0)</f>
        <v>0</v>
      </c>
      <c r="F17" s="23">
        <v>326.56</v>
      </c>
      <c r="G17" s="23">
        <v>6443.16</v>
      </c>
      <c r="H17" s="23">
        <v>833.74</v>
      </c>
      <c r="I17" s="23">
        <v>6781.56</v>
      </c>
      <c r="J17" s="23">
        <v>1780.86</v>
      </c>
      <c r="K17" s="23">
        <v>797.91</v>
      </c>
      <c r="L17" s="23">
        <v>415.53</v>
      </c>
      <c r="M17" s="23">
        <v>3192.75</v>
      </c>
      <c r="N17" s="23">
        <v>1877</v>
      </c>
      <c r="O17" s="23">
        <v>1732.32</v>
      </c>
      <c r="P17" s="23">
        <v>679.59</v>
      </c>
      <c r="Q17" s="23">
        <v>751.44</v>
      </c>
      <c r="R17" s="38">
        <f t="shared" ref="R17:R21" si="5">SUM(F17:Q17)</f>
        <v>25612.42</v>
      </c>
      <c r="S17" s="1">
        <f>IFERROR(
CHOOSE($E17,
SUM(F17)*(1+($D17/100)),
S$41*($D17/100),
$D17/12,
$D17*(F17/$R17),
$D17*(S$50/#REF!)),0)</f>
        <v>0</v>
      </c>
      <c r="T17" s="1">
        <f>IFERROR(
CHOOSE($E17,
SUM(G17)*(1+($D17/100)),
T$41*($D17/100),
$D17/12,
$D17*(G17/$R17),
$D17*(T$50/#REF!)),0)</f>
        <v>0</v>
      </c>
      <c r="U17" s="1">
        <f>IFERROR(
CHOOSE($E17,
SUM(H17)*(1+($D17/100)),
U$41*($D17/100),
$D17/12,
$D17*(H17/$R17),
$D17*(U$50/#REF!)),0)</f>
        <v>0</v>
      </c>
      <c r="V17" s="1">
        <f>IFERROR(
CHOOSE($E17,
SUM(I17)*(1+($D17/100)),
V$41*($D17/100),
$D17/12,
$D17*(I17/$R17),
$D17*(V$50/#REF!)),0)</f>
        <v>0</v>
      </c>
      <c r="W17" s="1">
        <f>IFERROR(
CHOOSE($E17,
SUM(J17)*(1+($D17/100)),
W$41*($D17/100),
$D17/12,
$D17*(J17/$R17),
$D17*(W$50/#REF!)),0)</f>
        <v>0</v>
      </c>
      <c r="X17" s="1">
        <f>IFERROR(
CHOOSE($E17,
SUM(K17)*(1+($D17/100)),
X$41*($D17/100),
$D17/12,
$D17*(K17/$R17),
$D17*(X$50/#REF!)),0)</f>
        <v>0</v>
      </c>
      <c r="Y17" s="1">
        <f>IFERROR(
CHOOSE($E17,
SUM(L17)*(1+($D17/100)),
Y$41*($D17/100),
$D17/12,
$D17*(L17/$R17),
$D17*(Y$50/#REF!)),0)</f>
        <v>0</v>
      </c>
      <c r="Z17" s="1">
        <f>IFERROR(
CHOOSE($E17,
SUM(M17)*(1+($D17/100)),
Z$41*($D17/100),
$D17/12,
$D17*(M17/$R17),
$D17*(Z$50/#REF!)),0)</f>
        <v>0</v>
      </c>
      <c r="AA17" s="1">
        <f>IFERROR(
CHOOSE($E17,
SUM(N17)*(1+($D17/100)),
AA$41*($D17/100),
$D17/12,
$D17*(N17/$R17),
$D17*(AA$50/#REF!)),0)</f>
        <v>0</v>
      </c>
      <c r="AB17" s="1">
        <f>IFERROR(
CHOOSE($E17,
SUM(O17)*(1+($D17/100)),
AB$41*($D17/100),
$D17/12,
$D17*(O17/$R17),
$D17*(AB$50/#REF!)),0)</f>
        <v>0</v>
      </c>
      <c r="AC17" s="1">
        <f>IFERROR(
CHOOSE($E17,
SUM(P17)*(1+($D17/100)),
AC$41*($D17/100),
$D17/12,
$D17*(P17/$R17),
$D17*(AC$50/#REF!)),0)</f>
        <v>0</v>
      </c>
      <c r="AD17" s="1">
        <f>IFERROR(
CHOOSE($E17,
SUM(Q17)*(1+($D17/100)),
AD$41*($D17/100),
$D17/12,
$D17*(Q17/$R17),
$D17*(AD$50/#REF!)),0)</f>
        <v>0</v>
      </c>
      <c r="AE17" s="38">
        <f t="shared" ref="AE17:AE21" si="6">SUM(S17:AD17)</f>
        <v>0</v>
      </c>
      <c r="AF17" s="52">
        <f t="shared" ref="AF17:AF21" si="7">IFERROR((AE17-R17)/R17,0)</f>
        <v>-1</v>
      </c>
      <c r="AG17" s="19"/>
    </row>
    <row r="18" spans="1:33" s="29" customFormat="1" ht="15" customHeight="1" thickBot="1" x14ac:dyDescent="0.2">
      <c r="A18" s="50"/>
      <c r="B18" s="23" t="s">
        <v>134</v>
      </c>
      <c r="C18" s="24" t="s">
        <v>55</v>
      </c>
      <c r="D18" s="41">
        <v>85000</v>
      </c>
      <c r="E18" s="19">
        <f>IFERROR(VLOOKUP(C18,TableDrivers,2,0),0)</f>
        <v>0</v>
      </c>
      <c r="F18" s="23">
        <v>5681.9</v>
      </c>
      <c r="G18" s="23">
        <v>11680.54</v>
      </c>
      <c r="H18" s="23">
        <v>4228.26</v>
      </c>
      <c r="I18" s="23">
        <v>6853.68</v>
      </c>
      <c r="J18" s="23">
        <v>7106.34</v>
      </c>
      <c r="K18" s="23">
        <v>5640.06</v>
      </c>
      <c r="L18" s="23">
        <v>10130.969999999999</v>
      </c>
      <c r="M18" s="23">
        <v>3600.12</v>
      </c>
      <c r="N18" s="23">
        <v>5426.01</v>
      </c>
      <c r="O18" s="23">
        <v>10786.38</v>
      </c>
      <c r="P18" s="23">
        <v>2550</v>
      </c>
      <c r="Q18" s="23">
        <v>5918.13</v>
      </c>
      <c r="R18" s="38">
        <f t="shared" si="5"/>
        <v>79602.390000000014</v>
      </c>
      <c r="S18" s="1">
        <f>IFERROR(
CHOOSE($E18,
SUM(F18)*(1+($D18/100)),
S$41*($D18/100),
$D18/12,
$D18*(F18/$R18),
$D18*(S$50/#REF!)),0)</f>
        <v>0</v>
      </c>
      <c r="T18" s="1">
        <f>IFERROR(
CHOOSE($E18,
SUM(G18)*(1+($D18/100)),
T$41*($D18/100),
$D18/12,
$D18*(G18/$R18),
$D18*(T$50/#REF!)),0)</f>
        <v>0</v>
      </c>
      <c r="U18" s="1">
        <f>IFERROR(
CHOOSE($E18,
SUM(H18)*(1+($D18/100)),
U$41*($D18/100),
$D18/12,
$D18*(H18/$R18),
$D18*(U$50/#REF!)),0)</f>
        <v>0</v>
      </c>
      <c r="V18" s="1">
        <f>IFERROR(
CHOOSE($E18,
SUM(I18)*(1+($D18/100)),
V$41*($D18/100),
$D18/12,
$D18*(I18/$R18),
$D18*(V$50/#REF!)),0)</f>
        <v>0</v>
      </c>
      <c r="W18" s="1">
        <f>IFERROR(
CHOOSE($E18,
SUM(J18)*(1+($D18/100)),
W$41*($D18/100),
$D18/12,
$D18*(J18/$R18),
$D18*(W$50/#REF!)),0)</f>
        <v>0</v>
      </c>
      <c r="X18" s="1">
        <f>IFERROR(
CHOOSE($E18,
SUM(K18)*(1+($D18/100)),
X$41*($D18/100),
$D18/12,
$D18*(K18/$R18),
$D18*(X$50/#REF!)),0)</f>
        <v>0</v>
      </c>
      <c r="Y18" s="1">
        <f>IFERROR(
CHOOSE($E18,
SUM(L18)*(1+($D18/100)),
Y$41*($D18/100),
$D18/12,
$D18*(L18/$R18),
$D18*(Y$50/#REF!)),0)</f>
        <v>0</v>
      </c>
      <c r="Z18" s="1">
        <f>IFERROR(
CHOOSE($E18,
SUM(M18)*(1+($D18/100)),
Z$41*($D18/100),
$D18/12,
$D18*(M18/$R18),
$D18*(Z$50/#REF!)),0)</f>
        <v>0</v>
      </c>
      <c r="AA18" s="1">
        <f>IFERROR(
CHOOSE($E18,
SUM(N18)*(1+($D18/100)),
AA$41*($D18/100),
$D18/12,
$D18*(N18/$R18),
$D18*(AA$50/#REF!)),0)</f>
        <v>0</v>
      </c>
      <c r="AB18" s="1">
        <f>IFERROR(
CHOOSE($E18,
SUM(O18)*(1+($D18/100)),
AB$41*($D18/100),
$D18/12,
$D18*(O18/$R18),
$D18*(AB$50/#REF!)),0)</f>
        <v>0</v>
      </c>
      <c r="AC18" s="1">
        <f>IFERROR(
CHOOSE($E18,
SUM(P18)*(1+($D18/100)),
AC$41*($D18/100),
$D18/12,
$D18*(P18/$R18),
$D18*(AC$50/#REF!)),0)</f>
        <v>0</v>
      </c>
      <c r="AD18" s="1">
        <f>IFERROR(
CHOOSE($E18,
SUM(Q18)*(1+($D18/100)),
AD$41*($D18/100),
$D18/12,
$D18*(Q18/$R18),
$D18*(AD$50/#REF!)),0)</f>
        <v>0</v>
      </c>
      <c r="AE18" s="38">
        <f t="shared" si="6"/>
        <v>0</v>
      </c>
      <c r="AF18" s="52">
        <f t="shared" si="7"/>
        <v>-1</v>
      </c>
      <c r="AG18" s="19"/>
    </row>
    <row r="19" spans="1:33" s="29" customFormat="1" ht="15" customHeight="1" thickBot="1" x14ac:dyDescent="0.2">
      <c r="A19" s="50"/>
      <c r="B19" s="23" t="s">
        <v>135</v>
      </c>
      <c r="C19" s="24" t="s">
        <v>55</v>
      </c>
      <c r="D19" s="41">
        <v>7</v>
      </c>
      <c r="E19" s="19">
        <f>IFERROR(VLOOKUP(C19,TableDrivers,2,0),0)</f>
        <v>0</v>
      </c>
      <c r="F19" s="23">
        <v>1477.5</v>
      </c>
      <c r="G19" s="23">
        <v>1320</v>
      </c>
      <c r="H19" s="23">
        <v>561.96</v>
      </c>
      <c r="I19" s="23"/>
      <c r="J19" s="23">
        <v>1334.46</v>
      </c>
      <c r="K19" s="23"/>
      <c r="L19" s="23">
        <v>1240.32</v>
      </c>
      <c r="M19" s="23"/>
      <c r="N19" s="23"/>
      <c r="O19" s="23"/>
      <c r="P19" s="23"/>
      <c r="Q19" s="23">
        <v>1910.67</v>
      </c>
      <c r="R19" s="38">
        <f t="shared" si="5"/>
        <v>7844.91</v>
      </c>
      <c r="S19" s="1">
        <f>IFERROR(
CHOOSE($E19,
SUM(F19)*(1+($D19/100)),
S$41*($D19/100),
$D19/12,
$D19*(F19/$R19),
$D19*(S$50/#REF!)),0)</f>
        <v>0</v>
      </c>
      <c r="T19" s="1">
        <f>IFERROR(
CHOOSE($E19,
SUM(G19)*(1+($D19/100)),
T$41*($D19/100),
$D19/12,
$D19*(G19/$R19),
$D19*(T$50/#REF!)),0)</f>
        <v>0</v>
      </c>
      <c r="U19" s="1">
        <f>IFERROR(
CHOOSE($E19,
SUM(H19)*(1+($D19/100)),
U$41*($D19/100),
$D19/12,
$D19*(H19/$R19),
$D19*(U$50/#REF!)),0)</f>
        <v>0</v>
      </c>
      <c r="V19" s="1">
        <f>IFERROR(
CHOOSE($E19,
SUM(I19)*(1+($D19/100)),
V$41*($D19/100),
$D19/12,
$D19*(I19/$R19),
$D19*(V$50/#REF!)),0)</f>
        <v>0</v>
      </c>
      <c r="W19" s="1">
        <f>IFERROR(
CHOOSE($E19,
SUM(J19)*(1+($D19/100)),
W$41*($D19/100),
$D19/12,
$D19*(J19/$R19),
$D19*(W$50/#REF!)),0)</f>
        <v>0</v>
      </c>
      <c r="X19" s="1">
        <f>IFERROR(
CHOOSE($E19,
SUM(K19)*(1+($D19/100)),
X$41*($D19/100),
$D19/12,
$D19*(K19/$R19),
$D19*(X$50/#REF!)),0)</f>
        <v>0</v>
      </c>
      <c r="Y19" s="1">
        <f>IFERROR(
CHOOSE($E19,
SUM(L19)*(1+($D19/100)),
Y$41*($D19/100),
$D19/12,
$D19*(L19/$R19),
$D19*(Y$50/#REF!)),0)</f>
        <v>0</v>
      </c>
      <c r="Z19" s="1">
        <f>IFERROR(
CHOOSE($E19,
SUM(M19)*(1+($D19/100)),
Z$41*($D19/100),
$D19/12,
$D19*(M19/$R19),
$D19*(Z$50/#REF!)),0)</f>
        <v>0</v>
      </c>
      <c r="AA19" s="1">
        <f>IFERROR(
CHOOSE($E19,
SUM(N19)*(1+($D19/100)),
AA$41*($D19/100),
$D19/12,
$D19*(N19/$R19),
$D19*(AA$50/#REF!)),0)</f>
        <v>0</v>
      </c>
      <c r="AB19" s="1">
        <f>IFERROR(
CHOOSE($E19,
SUM(O19)*(1+($D19/100)),
AB$41*($D19/100),
$D19/12,
$D19*(O19/$R19),
$D19*(AB$50/#REF!)),0)</f>
        <v>0</v>
      </c>
      <c r="AC19" s="1">
        <f>IFERROR(
CHOOSE($E19,
SUM(P19)*(1+($D19/100)),
AC$41*($D19/100),
$D19/12,
$D19*(P19/$R19),
$D19*(AC$50/#REF!)),0)</f>
        <v>0</v>
      </c>
      <c r="AD19" s="1">
        <f>IFERROR(
CHOOSE($E19,
SUM(Q19)*(1+($D19/100)),
AD$41*($D19/100),
$D19/12,
$D19*(Q19/$R19),
$D19*(AD$50/#REF!)),0)</f>
        <v>0</v>
      </c>
      <c r="AE19" s="38">
        <f t="shared" si="6"/>
        <v>0</v>
      </c>
      <c r="AF19" s="52">
        <f t="shared" si="7"/>
        <v>-1</v>
      </c>
      <c r="AG19" s="19"/>
    </row>
    <row r="20" spans="1:33" s="29" customFormat="1" ht="15" customHeight="1" thickBot="1" x14ac:dyDescent="0.2">
      <c r="A20" s="50"/>
      <c r="B20" s="23" t="s">
        <v>136</v>
      </c>
      <c r="C20" s="24" t="s">
        <v>55</v>
      </c>
      <c r="D20" s="41">
        <v>36</v>
      </c>
      <c r="E20" s="19">
        <f>IFERROR(VLOOKUP(C20,TableDrivers,2,0),0)</f>
        <v>0</v>
      </c>
      <c r="F20" s="23">
        <v>593.98</v>
      </c>
      <c r="G20" s="23">
        <v>950</v>
      </c>
      <c r="H20" s="23">
        <v>1300</v>
      </c>
      <c r="I20" s="23">
        <v>1813.46</v>
      </c>
      <c r="J20" s="23">
        <v>2101.48</v>
      </c>
      <c r="K20" s="23">
        <v>2105</v>
      </c>
      <c r="L20" s="23">
        <v>1385</v>
      </c>
      <c r="M20" s="23">
        <v>1550</v>
      </c>
      <c r="N20" s="23">
        <v>1760</v>
      </c>
      <c r="O20" s="23">
        <v>1011.66</v>
      </c>
      <c r="P20" s="23">
        <v>1320</v>
      </c>
      <c r="Q20" s="23">
        <v>464.01</v>
      </c>
      <c r="R20" s="38">
        <f t="shared" si="5"/>
        <v>16354.59</v>
      </c>
      <c r="S20" s="1">
        <f>IFERROR(
CHOOSE($E20,
SUM(F20)*(1+($D20/100)),
S$41*($D20/100),
$D20/12,
$D20*(F20/$R20),
$D20*(S$50/#REF!)),0)</f>
        <v>0</v>
      </c>
      <c r="T20" s="1">
        <f>IFERROR(
CHOOSE($E20,
SUM(G20)*(1+($D20/100)),
T$41*($D20/100),
$D20/12,
$D20*(G20/$R20),
$D20*(T$50/#REF!)),0)</f>
        <v>0</v>
      </c>
      <c r="U20" s="1">
        <f>IFERROR(
CHOOSE($E20,
SUM(H20)*(1+($D20/100)),
U$41*($D20/100),
$D20/12,
$D20*(H20/$R20),
$D20*(U$50/#REF!)),0)</f>
        <v>0</v>
      </c>
      <c r="V20" s="1">
        <f>IFERROR(
CHOOSE($E20,
SUM(I20)*(1+($D20/100)),
V$41*($D20/100),
$D20/12,
$D20*(I20/$R20),
$D20*(V$50/#REF!)),0)</f>
        <v>0</v>
      </c>
      <c r="W20" s="1">
        <f>IFERROR(
CHOOSE($E20,
SUM(J20)*(1+($D20/100)),
W$41*($D20/100),
$D20/12,
$D20*(J20/$R20),
$D20*(W$50/#REF!)),0)</f>
        <v>0</v>
      </c>
      <c r="X20" s="1">
        <f>IFERROR(
CHOOSE($E20,
SUM(K20)*(1+($D20/100)),
X$41*($D20/100),
$D20/12,
$D20*(K20/$R20),
$D20*(X$50/#REF!)),0)</f>
        <v>0</v>
      </c>
      <c r="Y20" s="1">
        <f>IFERROR(
CHOOSE($E20,
SUM(L20)*(1+($D20/100)),
Y$41*($D20/100),
$D20/12,
$D20*(L20/$R20),
$D20*(Y$50/#REF!)),0)</f>
        <v>0</v>
      </c>
      <c r="Z20" s="1">
        <f>IFERROR(
CHOOSE($E20,
SUM(M20)*(1+($D20/100)),
Z$41*($D20/100),
$D20/12,
$D20*(M20/$R20),
$D20*(Z$50/#REF!)),0)</f>
        <v>0</v>
      </c>
      <c r="AA20" s="1">
        <f>IFERROR(
CHOOSE($E20,
SUM(N20)*(1+($D20/100)),
AA$41*($D20/100),
$D20/12,
$D20*(N20/$R20),
$D20*(AA$50/#REF!)),0)</f>
        <v>0</v>
      </c>
      <c r="AB20" s="1">
        <f>IFERROR(
CHOOSE($E20,
SUM(O20)*(1+($D20/100)),
AB$41*($D20/100),
$D20/12,
$D20*(O20/$R20),
$D20*(AB$50/#REF!)),0)</f>
        <v>0</v>
      </c>
      <c r="AC20" s="1">
        <f>IFERROR(
CHOOSE($E20,
SUM(P20)*(1+($D20/100)),
AC$41*($D20/100),
$D20/12,
$D20*(P20/$R20),
$D20*(AC$50/#REF!)),0)</f>
        <v>0</v>
      </c>
      <c r="AD20" s="1">
        <f>IFERROR(
CHOOSE($E20,
SUM(Q20)*(1+($D20/100)),
AD$41*($D20/100),
$D20/12,
$D20*(Q20/$R20),
$D20*(AD$50/#REF!)),0)</f>
        <v>0</v>
      </c>
      <c r="AE20" s="38">
        <f t="shared" si="6"/>
        <v>0</v>
      </c>
      <c r="AF20" s="52">
        <f t="shared" si="7"/>
        <v>-1</v>
      </c>
      <c r="AG20" s="19"/>
    </row>
    <row r="21" spans="1:33" s="29" customFormat="1" ht="15" customHeight="1" thickBot="1" x14ac:dyDescent="0.2">
      <c r="A21" s="50"/>
      <c r="B21" s="23" t="s">
        <v>137</v>
      </c>
      <c r="C21" s="24" t="s">
        <v>55</v>
      </c>
      <c r="D21" s="41">
        <v>100000</v>
      </c>
      <c r="E21" s="19">
        <f>IFERROR(VLOOKUP(C21,TableDrivers,2,0),0)</f>
        <v>0</v>
      </c>
      <c r="F21" s="23"/>
      <c r="G21" s="23"/>
      <c r="H21" s="23">
        <v>1181.7</v>
      </c>
      <c r="I21" s="23">
        <v>1042.98</v>
      </c>
      <c r="J21" s="23">
        <v>41.7</v>
      </c>
      <c r="K21" s="23">
        <v>1467.87</v>
      </c>
      <c r="L21" s="23">
        <v>3217.74</v>
      </c>
      <c r="M21" s="23">
        <v>716.4</v>
      </c>
      <c r="N21" s="23"/>
      <c r="O21" s="23"/>
      <c r="P21" s="23">
        <v>4465.17</v>
      </c>
      <c r="Q21" s="23"/>
      <c r="R21" s="38">
        <f t="shared" si="5"/>
        <v>12133.56</v>
      </c>
      <c r="S21" s="1">
        <f>IFERROR(
CHOOSE($E21,
SUM(F21)*(1+($D21/100)),
S$41*($D21/100),
$D21/12,
$D21*(F21/$R21),
$D21*(S$50/#REF!)),0)</f>
        <v>0</v>
      </c>
      <c r="T21" s="1">
        <f>IFERROR(
CHOOSE($E21,
SUM(G21)*(1+($D21/100)),
T$41*($D21/100),
$D21/12,
$D21*(G21/$R21),
$D21*(T$50/#REF!)),0)</f>
        <v>0</v>
      </c>
      <c r="U21" s="1">
        <f>IFERROR(
CHOOSE($E21,
SUM(H21)*(1+($D21/100)),
U$41*($D21/100),
$D21/12,
$D21*(H21/$R21),
$D21*(U$50/#REF!)),0)</f>
        <v>0</v>
      </c>
      <c r="V21" s="1">
        <f>IFERROR(
CHOOSE($E21,
SUM(I21)*(1+($D21/100)),
V$41*($D21/100),
$D21/12,
$D21*(I21/$R21),
$D21*(V$50/#REF!)),0)</f>
        <v>0</v>
      </c>
      <c r="W21" s="1">
        <f>IFERROR(
CHOOSE($E21,
SUM(J21)*(1+($D21/100)),
W$41*($D21/100),
$D21/12,
$D21*(J21/$R21),
$D21*(W$50/#REF!)),0)</f>
        <v>0</v>
      </c>
      <c r="X21" s="1">
        <f>IFERROR(
CHOOSE($E21,
SUM(K21)*(1+($D21/100)),
X$41*($D21/100),
$D21/12,
$D21*(K21/$R21),
$D21*(X$50/#REF!)),0)</f>
        <v>0</v>
      </c>
      <c r="Y21" s="1">
        <f>IFERROR(
CHOOSE($E21,
SUM(L21)*(1+($D21/100)),
Y$41*($D21/100),
$D21/12,
$D21*(L21/$R21),
$D21*(Y$50/#REF!)),0)</f>
        <v>0</v>
      </c>
      <c r="Z21" s="1">
        <f>IFERROR(
CHOOSE($E21,
SUM(M21)*(1+($D21/100)),
Z$41*($D21/100),
$D21/12,
$D21*(M21/$R21),
$D21*(Z$50/#REF!)),0)</f>
        <v>0</v>
      </c>
      <c r="AA21" s="1">
        <f>IFERROR(
CHOOSE($E21,
SUM(N21)*(1+($D21/100)),
AA$41*($D21/100),
$D21/12,
$D21*(N21/$R21),
$D21*(AA$50/#REF!)),0)</f>
        <v>0</v>
      </c>
      <c r="AB21" s="1">
        <f>IFERROR(
CHOOSE($E21,
SUM(O21)*(1+($D21/100)),
AB$41*($D21/100),
$D21/12,
$D21*(O21/$R21),
$D21*(AB$50/#REF!)),0)</f>
        <v>0</v>
      </c>
      <c r="AC21" s="1">
        <f>IFERROR(
CHOOSE($E21,
SUM(P21)*(1+($D21/100)),
AC$41*($D21/100),
$D21/12,
$D21*(P21/$R21),
$D21*(AC$50/#REF!)),0)</f>
        <v>0</v>
      </c>
      <c r="AD21" s="1">
        <f>IFERROR(
CHOOSE($E21,
SUM(Q21)*(1+($D21/100)),
AD$41*($D21/100),
$D21/12,
$D21*(Q21/$R21),
$D21*(AD$50/#REF!)),0)</f>
        <v>0</v>
      </c>
      <c r="AE21" s="38">
        <f t="shared" si="6"/>
        <v>0</v>
      </c>
      <c r="AF21" s="52">
        <f t="shared" si="7"/>
        <v>-1</v>
      </c>
      <c r="AG21" s="19"/>
    </row>
    <row r="22" spans="1:33" s="17" customFormat="1" ht="15" customHeight="1" x14ac:dyDescent="0.15">
      <c r="A22" s="3"/>
      <c r="B22" s="18" t="str">
        <f>"Total "&amp;B16</f>
        <v>Total General Operating Expenses</v>
      </c>
      <c r="C22" s="14"/>
      <c r="D22" s="14"/>
      <c r="E22" s="14"/>
      <c r="F22" s="14">
        <f t="shared" ref="F22:AE22" si="8">SUBTOTAL(109,F17:F21)</f>
        <v>8079.9400000000005</v>
      </c>
      <c r="G22" s="14">
        <f t="shared" si="8"/>
        <v>20393.7</v>
      </c>
      <c r="H22" s="14">
        <f t="shared" si="8"/>
        <v>8105.66</v>
      </c>
      <c r="I22" s="14">
        <f t="shared" si="8"/>
        <v>16491.68</v>
      </c>
      <c r="J22" s="14">
        <f t="shared" si="8"/>
        <v>12364.84</v>
      </c>
      <c r="K22" s="14">
        <f t="shared" si="8"/>
        <v>10010.84</v>
      </c>
      <c r="L22" s="14">
        <f t="shared" si="8"/>
        <v>16389.559999999998</v>
      </c>
      <c r="M22" s="14">
        <f t="shared" si="8"/>
        <v>9059.2699999999986</v>
      </c>
      <c r="N22" s="14">
        <f t="shared" si="8"/>
        <v>9063.01</v>
      </c>
      <c r="O22" s="14">
        <f t="shared" si="8"/>
        <v>13530.359999999999</v>
      </c>
      <c r="P22" s="14">
        <f t="shared" si="8"/>
        <v>9014.76</v>
      </c>
      <c r="Q22" s="14">
        <f t="shared" si="8"/>
        <v>9044.25</v>
      </c>
      <c r="R22" s="39">
        <f t="shared" si="8"/>
        <v>141547.87000000002</v>
      </c>
      <c r="S22" s="14">
        <f t="shared" si="8"/>
        <v>0</v>
      </c>
      <c r="T22" s="14">
        <f t="shared" si="8"/>
        <v>0</v>
      </c>
      <c r="U22" s="14">
        <f t="shared" si="8"/>
        <v>0</v>
      </c>
      <c r="V22" s="14">
        <f t="shared" si="8"/>
        <v>0</v>
      </c>
      <c r="W22" s="14">
        <f t="shared" si="8"/>
        <v>0</v>
      </c>
      <c r="X22" s="14">
        <f t="shared" si="8"/>
        <v>0</v>
      </c>
      <c r="Y22" s="14">
        <f t="shared" si="8"/>
        <v>0</v>
      </c>
      <c r="Z22" s="14">
        <f t="shared" si="8"/>
        <v>0</v>
      </c>
      <c r="AA22" s="14">
        <f t="shared" si="8"/>
        <v>0</v>
      </c>
      <c r="AB22" s="14">
        <f t="shared" si="8"/>
        <v>0</v>
      </c>
      <c r="AC22" s="14">
        <f t="shared" si="8"/>
        <v>0</v>
      </c>
      <c r="AD22" s="14">
        <f t="shared" si="8"/>
        <v>0</v>
      </c>
      <c r="AE22" s="39">
        <f t="shared" si="8"/>
        <v>0</v>
      </c>
      <c r="AF22" s="39"/>
      <c r="AG22" s="18"/>
    </row>
    <row r="23" spans="1:33" s="27" customFormat="1" ht="15" customHeight="1" x14ac:dyDescent="0.15">
      <c r="A23" s="3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 spans="1:33" s="27" customFormat="1" ht="20" customHeight="1" thickBot="1" x14ac:dyDescent="0.2">
      <c r="B24" s="33" t="s">
        <v>104</v>
      </c>
      <c r="C24" s="33"/>
      <c r="D24" s="7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s="29" customFormat="1" ht="15" customHeight="1" thickBot="1" x14ac:dyDescent="0.2">
      <c r="A25" s="50"/>
      <c r="B25" s="51" t="s">
        <v>128</v>
      </c>
      <c r="C25" s="34" t="s">
        <v>140</v>
      </c>
      <c r="D25" s="34" t="s">
        <v>139</v>
      </c>
      <c r="E25" s="19"/>
      <c r="F25" s="23">
        <v>5510</v>
      </c>
      <c r="G25" s="23">
        <v>5815</v>
      </c>
      <c r="H25" s="23">
        <v>4932</v>
      </c>
      <c r="I25" s="23">
        <v>9754.15</v>
      </c>
      <c r="J25" s="23">
        <v>4111</v>
      </c>
      <c r="K25" s="23">
        <v>4355</v>
      </c>
      <c r="L25" s="23">
        <v>3729</v>
      </c>
      <c r="M25" s="23">
        <v>2767</v>
      </c>
      <c r="N25" s="23">
        <v>3247</v>
      </c>
      <c r="O25" s="23">
        <v>4152</v>
      </c>
      <c r="P25" s="23">
        <v>4871</v>
      </c>
      <c r="Q25" s="23">
        <v>5186</v>
      </c>
      <c r="R25" s="38">
        <f t="shared" ref="R25:R29" si="9">SUM(F25:Q25)</f>
        <v>58429.15</v>
      </c>
      <c r="S25" s="23">
        <v>4632</v>
      </c>
      <c r="T25" s="23">
        <v>4633</v>
      </c>
      <c r="U25" s="23">
        <v>4634</v>
      </c>
      <c r="V25" s="23">
        <v>6574.27</v>
      </c>
      <c r="W25" s="23">
        <v>7530.45</v>
      </c>
      <c r="X25" s="23">
        <v>5915.24</v>
      </c>
      <c r="Y25" s="23">
        <v>6122.92</v>
      </c>
      <c r="Z25" s="23">
        <v>5701.95</v>
      </c>
      <c r="AA25" s="23">
        <v>5563.2</v>
      </c>
      <c r="AB25" s="23">
        <v>5543.11</v>
      </c>
      <c r="AC25" s="23">
        <v>5641.07</v>
      </c>
      <c r="AD25" s="23">
        <v>5641.77</v>
      </c>
      <c r="AE25" s="38">
        <f t="shared" ref="AE25:AE29" si="10">SUM(S25:AD25)</f>
        <v>68132.98</v>
      </c>
      <c r="AF25" s="52">
        <f t="shared" ref="AF25:AF29" si="11">IFERROR((AE25-R25)/R25,0)</f>
        <v>0.16607857550554808</v>
      </c>
      <c r="AG25" s="19"/>
    </row>
    <row r="26" spans="1:33" s="29" customFormat="1" ht="15" customHeight="1" thickBot="1" x14ac:dyDescent="0.2">
      <c r="A26" s="50"/>
      <c r="B26" s="51" t="s">
        <v>129</v>
      </c>
      <c r="C26" s="34" t="s">
        <v>140</v>
      </c>
      <c r="D26" s="34" t="s">
        <v>139</v>
      </c>
      <c r="E26" s="19"/>
      <c r="F26" s="23"/>
      <c r="G26" s="23"/>
      <c r="H26" s="23"/>
      <c r="I26" s="23">
        <v>8418</v>
      </c>
      <c r="J26" s="23">
        <v>7938</v>
      </c>
      <c r="K26" s="23">
        <v>7111</v>
      </c>
      <c r="L26" s="23">
        <v>8199</v>
      </c>
      <c r="M26" s="23">
        <v>9627</v>
      </c>
      <c r="N26" s="23">
        <v>7258</v>
      </c>
      <c r="O26" s="23">
        <v>9857</v>
      </c>
      <c r="P26" s="23">
        <v>10710</v>
      </c>
      <c r="Q26" s="23">
        <v>5746</v>
      </c>
      <c r="R26" s="38">
        <f t="shared" si="9"/>
        <v>74864</v>
      </c>
      <c r="S26" s="23">
        <v>5944</v>
      </c>
      <c r="T26" s="23">
        <v>10870</v>
      </c>
      <c r="U26" s="23">
        <v>7616</v>
      </c>
      <c r="V26" s="23">
        <v>7967.99</v>
      </c>
      <c r="W26" s="23">
        <v>8363.15</v>
      </c>
      <c r="X26" s="23">
        <v>9222.2999999999993</v>
      </c>
      <c r="Y26" s="23">
        <v>9494.44</v>
      </c>
      <c r="Z26" s="23">
        <v>10131.5</v>
      </c>
      <c r="AA26" s="23">
        <v>9611.2099999999991</v>
      </c>
      <c r="AB26" s="23">
        <v>8343.34</v>
      </c>
      <c r="AC26" s="23">
        <v>5493.76</v>
      </c>
      <c r="AD26" s="23">
        <v>6448.84</v>
      </c>
      <c r="AE26" s="38">
        <f t="shared" si="10"/>
        <v>99506.529999999984</v>
      </c>
      <c r="AF26" s="52">
        <f t="shared" si="11"/>
        <v>0.32916395063047638</v>
      </c>
      <c r="AG26" s="19"/>
    </row>
    <row r="27" spans="1:33" s="29" customFormat="1" ht="15" customHeight="1" thickBot="1" x14ac:dyDescent="0.2">
      <c r="A27" s="50"/>
      <c r="B27" s="51" t="s">
        <v>130</v>
      </c>
      <c r="C27" s="34" t="s">
        <v>140</v>
      </c>
      <c r="D27" s="34" t="s">
        <v>139</v>
      </c>
      <c r="E27" s="19"/>
      <c r="F27" s="23"/>
      <c r="G27" s="23"/>
      <c r="H27" s="23"/>
      <c r="I27" s="23">
        <v>6326</v>
      </c>
      <c r="J27" s="23">
        <v>6241</v>
      </c>
      <c r="K27" s="23">
        <v>9643</v>
      </c>
      <c r="L27" s="23">
        <v>10740</v>
      </c>
      <c r="M27" s="23">
        <v>7136</v>
      </c>
      <c r="N27" s="23">
        <v>9555</v>
      </c>
      <c r="O27" s="23">
        <v>9950</v>
      </c>
      <c r="P27" s="23">
        <v>5353</v>
      </c>
      <c r="Q27" s="23">
        <v>5611</v>
      </c>
      <c r="R27" s="38">
        <f t="shared" si="9"/>
        <v>70555</v>
      </c>
      <c r="S27" s="23">
        <v>9416</v>
      </c>
      <c r="T27" s="23">
        <v>6091</v>
      </c>
      <c r="U27" s="23">
        <v>9198</v>
      </c>
      <c r="V27" s="23">
        <v>9522.59</v>
      </c>
      <c r="W27" s="23">
        <v>7487.32</v>
      </c>
      <c r="X27" s="23">
        <v>6856.51</v>
      </c>
      <c r="Y27" s="23">
        <v>8915.76</v>
      </c>
      <c r="Z27" s="23">
        <v>10138.799999999999</v>
      </c>
      <c r="AA27" s="23">
        <v>6786.66</v>
      </c>
      <c r="AB27" s="23">
        <v>7368.46</v>
      </c>
      <c r="AC27" s="23">
        <v>10492.26</v>
      </c>
      <c r="AD27" s="23">
        <v>11337.86</v>
      </c>
      <c r="AE27" s="38">
        <f t="shared" si="10"/>
        <v>103611.22</v>
      </c>
      <c r="AF27" s="52">
        <f t="shared" si="11"/>
        <v>0.46851704344128697</v>
      </c>
      <c r="AG27" s="19"/>
    </row>
    <row r="28" spans="1:33" s="29" customFormat="1" ht="15" customHeight="1" thickBot="1" x14ac:dyDescent="0.2">
      <c r="A28" s="50"/>
      <c r="B28" s="51" t="s">
        <v>131</v>
      </c>
      <c r="C28" s="34" t="s">
        <v>140</v>
      </c>
      <c r="D28" s="34" t="s">
        <v>139</v>
      </c>
      <c r="E28" s="19"/>
      <c r="F28" s="23"/>
      <c r="G28" s="23"/>
      <c r="H28" s="23"/>
      <c r="I28" s="23">
        <v>8146</v>
      </c>
      <c r="J28" s="23">
        <v>7032</v>
      </c>
      <c r="K28" s="23">
        <v>6532</v>
      </c>
      <c r="L28" s="23">
        <v>7817</v>
      </c>
      <c r="M28" s="23">
        <v>10671</v>
      </c>
      <c r="N28" s="23">
        <v>7043</v>
      </c>
      <c r="O28" s="23">
        <v>10033</v>
      </c>
      <c r="P28" s="23">
        <v>10841</v>
      </c>
      <c r="Q28" s="23">
        <v>6595</v>
      </c>
      <c r="R28" s="38">
        <f t="shared" si="9"/>
        <v>74710</v>
      </c>
      <c r="S28" s="23">
        <v>5599</v>
      </c>
      <c r="T28" s="23">
        <v>6717</v>
      </c>
      <c r="U28" s="23">
        <v>6567</v>
      </c>
      <c r="V28" s="23">
        <v>11204.39</v>
      </c>
      <c r="W28" s="23">
        <v>6406.09</v>
      </c>
      <c r="X28" s="23">
        <v>6696.99</v>
      </c>
      <c r="Y28" s="23">
        <v>10489.13</v>
      </c>
      <c r="Z28" s="23">
        <v>7742.77</v>
      </c>
      <c r="AA28" s="23">
        <v>7545.71</v>
      </c>
      <c r="AB28" s="23">
        <v>8080.59</v>
      </c>
      <c r="AC28" s="23">
        <v>5216.41</v>
      </c>
      <c r="AD28" s="23">
        <v>5301.91</v>
      </c>
      <c r="AE28" s="38">
        <f t="shared" si="10"/>
        <v>87566.99</v>
      </c>
      <c r="AF28" s="52">
        <f t="shared" si="11"/>
        <v>0.17209195556150456</v>
      </c>
      <c r="AG28" s="19"/>
    </row>
    <row r="29" spans="1:33" s="29" customFormat="1" ht="15" customHeight="1" thickBot="1" x14ac:dyDescent="0.2">
      <c r="A29" s="50"/>
      <c r="B29" s="51" t="s">
        <v>132</v>
      </c>
      <c r="C29" s="34" t="s">
        <v>140</v>
      </c>
      <c r="D29" s="34" t="s">
        <v>139</v>
      </c>
      <c r="E29" s="19"/>
      <c r="F29" s="23"/>
      <c r="G29" s="23"/>
      <c r="H29" s="23"/>
      <c r="I29" s="23">
        <v>6154</v>
      </c>
      <c r="J29" s="23">
        <v>8640</v>
      </c>
      <c r="K29" s="23">
        <v>10026</v>
      </c>
      <c r="L29" s="23">
        <v>9069</v>
      </c>
      <c r="M29" s="23">
        <v>5384</v>
      </c>
      <c r="N29" s="23">
        <v>10649</v>
      </c>
      <c r="O29" s="23">
        <v>7135</v>
      </c>
      <c r="P29" s="23">
        <v>10381</v>
      </c>
      <c r="Q29" s="23">
        <v>6137</v>
      </c>
      <c r="R29" s="38">
        <f t="shared" si="9"/>
        <v>73575</v>
      </c>
      <c r="S29" s="23">
        <v>7476</v>
      </c>
      <c r="T29" s="23">
        <v>5465</v>
      </c>
      <c r="U29" s="23">
        <v>6015</v>
      </c>
      <c r="V29" s="23">
        <v>9657.09</v>
      </c>
      <c r="W29" s="23">
        <v>6373.76</v>
      </c>
      <c r="X29" s="23">
        <v>8938.7000000000007</v>
      </c>
      <c r="Y29" s="23">
        <v>10801.93</v>
      </c>
      <c r="Z29" s="23">
        <v>7786.56</v>
      </c>
      <c r="AA29" s="23">
        <v>9695.67</v>
      </c>
      <c r="AB29" s="23">
        <v>6664.67</v>
      </c>
      <c r="AC29" s="23">
        <v>6363.34</v>
      </c>
      <c r="AD29" s="23">
        <v>8566.4699999999993</v>
      </c>
      <c r="AE29" s="38">
        <f t="shared" si="10"/>
        <v>93804.19</v>
      </c>
      <c r="AF29" s="52">
        <f t="shared" si="11"/>
        <v>0.27494651715936125</v>
      </c>
      <c r="AG29" s="19"/>
    </row>
    <row r="30" spans="1:33" s="27" customFormat="1" ht="15" customHeight="1" x14ac:dyDescent="0.15">
      <c r="A30" s="3"/>
      <c r="B30" s="18" t="str">
        <f>"Total "&amp;B24</f>
        <v>Total Allocated Costs</v>
      </c>
      <c r="C30" s="14"/>
      <c r="D30" s="14"/>
      <c r="E30" s="14"/>
      <c r="F30" s="14">
        <f t="shared" ref="F30:AE30" si="12">SUBTOTAL(109,F25:F29)</f>
        <v>5510</v>
      </c>
      <c r="G30" s="14">
        <f t="shared" si="12"/>
        <v>5815</v>
      </c>
      <c r="H30" s="14">
        <f t="shared" si="12"/>
        <v>4932</v>
      </c>
      <c r="I30" s="14">
        <f t="shared" si="12"/>
        <v>38798.15</v>
      </c>
      <c r="J30" s="14">
        <f t="shared" si="12"/>
        <v>33962</v>
      </c>
      <c r="K30" s="14">
        <f t="shared" si="12"/>
        <v>37667</v>
      </c>
      <c r="L30" s="14">
        <f t="shared" si="12"/>
        <v>39554</v>
      </c>
      <c r="M30" s="14">
        <f t="shared" si="12"/>
        <v>35585</v>
      </c>
      <c r="N30" s="14">
        <f t="shared" si="12"/>
        <v>37752</v>
      </c>
      <c r="O30" s="14">
        <f t="shared" si="12"/>
        <v>41127</v>
      </c>
      <c r="P30" s="14">
        <f t="shared" si="12"/>
        <v>42156</v>
      </c>
      <c r="Q30" s="14">
        <f t="shared" si="12"/>
        <v>29275</v>
      </c>
      <c r="R30" s="39">
        <f t="shared" si="12"/>
        <v>352133.15</v>
      </c>
      <c r="S30" s="14">
        <f t="shared" si="12"/>
        <v>33067</v>
      </c>
      <c r="T30" s="14">
        <f t="shared" si="12"/>
        <v>33776</v>
      </c>
      <c r="U30" s="14">
        <f t="shared" si="12"/>
        <v>34030</v>
      </c>
      <c r="V30" s="14">
        <f t="shared" si="12"/>
        <v>44926.33</v>
      </c>
      <c r="W30" s="14">
        <f t="shared" si="12"/>
        <v>36160.769999999997</v>
      </c>
      <c r="X30" s="14">
        <f t="shared" si="12"/>
        <v>37629.740000000005</v>
      </c>
      <c r="Y30" s="14">
        <f t="shared" si="12"/>
        <v>45824.18</v>
      </c>
      <c r="Z30" s="14">
        <f t="shared" si="12"/>
        <v>41501.58</v>
      </c>
      <c r="AA30" s="14">
        <f t="shared" si="12"/>
        <v>39202.449999999997</v>
      </c>
      <c r="AB30" s="14">
        <f t="shared" si="12"/>
        <v>36000.17</v>
      </c>
      <c r="AC30" s="14">
        <f t="shared" si="12"/>
        <v>33206.839999999997</v>
      </c>
      <c r="AD30" s="14">
        <f t="shared" si="12"/>
        <v>37296.85</v>
      </c>
      <c r="AE30" s="39">
        <f t="shared" si="12"/>
        <v>452621.91</v>
      </c>
      <c r="AF30" s="39"/>
      <c r="AG30" s="18"/>
    </row>
    <row r="31" spans="1:33" s="27" customFormat="1" ht="15" customHeight="1" x14ac:dyDescent="0.15">
      <c r="A31" s="3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</row>
    <row r="32" spans="1:33" s="27" customFormat="1" ht="20" customHeight="1" thickBot="1" x14ac:dyDescent="0.2">
      <c r="B32" s="33" t="s">
        <v>105</v>
      </c>
      <c r="C32" s="33"/>
      <c r="D32" s="7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49" s="29" customFormat="1" ht="15" customHeight="1" x14ac:dyDescent="0.15">
      <c r="A33" s="50"/>
      <c r="B33" s="51" t="s">
        <v>126</v>
      </c>
      <c r="C33" s="34" t="str">
        <f t="shared" ref="C33:C34" si="13">"Fixed Asset System"</f>
        <v>Fixed Asset System</v>
      </c>
      <c r="D33" s="34" t="s">
        <v>139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38">
        <f t="shared" ref="R33:R34" si="14">SUM(F33:Q33)</f>
        <v>0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8">
        <f t="shared" ref="AE33:AE34" si="15">SUM(S33:AD33)</f>
        <v>0</v>
      </c>
      <c r="AF33" s="52">
        <f t="shared" ref="AF33:AF34" si="16">IFERROR((AE33-R33)/R33,0)</f>
        <v>0</v>
      </c>
      <c r="AG33" s="19"/>
    </row>
    <row r="34" spans="1:49" s="29" customFormat="1" ht="15" customHeight="1" thickBot="1" x14ac:dyDescent="0.2">
      <c r="A34" s="50"/>
      <c r="B34" s="51" t="s">
        <v>127</v>
      </c>
      <c r="C34" s="34" t="str">
        <f t="shared" si="13"/>
        <v>Fixed Asset System</v>
      </c>
      <c r="D34" s="34" t="s">
        <v>139</v>
      </c>
      <c r="E34" s="19"/>
      <c r="F34" s="19">
        <v>12291</v>
      </c>
      <c r="G34" s="19">
        <v>15522</v>
      </c>
      <c r="H34" s="19">
        <v>11259</v>
      </c>
      <c r="I34" s="19">
        <v>17717.57</v>
      </c>
      <c r="J34" s="19">
        <v>17026.57</v>
      </c>
      <c r="K34" s="19">
        <v>17974.07</v>
      </c>
      <c r="L34" s="19">
        <v>17049.07</v>
      </c>
      <c r="M34" s="19">
        <v>17241.07</v>
      </c>
      <c r="N34" s="19">
        <v>15607.07</v>
      </c>
      <c r="O34" s="19">
        <v>16123.07</v>
      </c>
      <c r="P34" s="19">
        <v>17934.07</v>
      </c>
      <c r="Q34" s="19">
        <v>17179.57</v>
      </c>
      <c r="R34" s="38">
        <f t="shared" si="14"/>
        <v>192924.13000000003</v>
      </c>
      <c r="S34" s="19">
        <v>15393.4</v>
      </c>
      <c r="T34" s="19">
        <v>11302.74</v>
      </c>
      <c r="U34" s="19">
        <v>11302.74</v>
      </c>
      <c r="V34" s="19"/>
      <c r="W34" s="19"/>
      <c r="X34" s="19"/>
      <c r="Y34" s="19"/>
      <c r="Z34" s="19"/>
      <c r="AA34" s="19"/>
      <c r="AB34" s="19"/>
      <c r="AC34" s="19"/>
      <c r="AD34" s="19"/>
      <c r="AE34" s="38">
        <f t="shared" si="15"/>
        <v>37998.879999999997</v>
      </c>
      <c r="AF34" s="52">
        <f t="shared" si="16"/>
        <v>-0.8030371835809238</v>
      </c>
      <c r="AG34" s="19"/>
    </row>
    <row r="35" spans="1:49" s="29" customFormat="1" ht="15" customHeight="1" x14ac:dyDescent="0.15">
      <c r="A35" s="3"/>
      <c r="B35" s="18" t="str">
        <f>"Total "&amp;B32</f>
        <v>Total Amoritization &amp; Depreciation</v>
      </c>
      <c r="C35" s="14"/>
      <c r="D35" s="14"/>
      <c r="E35" s="14"/>
      <c r="F35" s="14">
        <f t="shared" ref="F35:AE35" si="17">SUBTOTAL(109,F33:F34)</f>
        <v>12291</v>
      </c>
      <c r="G35" s="14">
        <f t="shared" si="17"/>
        <v>15522</v>
      </c>
      <c r="H35" s="14">
        <f t="shared" si="17"/>
        <v>11259</v>
      </c>
      <c r="I35" s="14">
        <f t="shared" si="17"/>
        <v>17717.57</v>
      </c>
      <c r="J35" s="14">
        <f t="shared" si="17"/>
        <v>17026.57</v>
      </c>
      <c r="K35" s="14">
        <f t="shared" si="17"/>
        <v>17974.07</v>
      </c>
      <c r="L35" s="14">
        <f t="shared" si="17"/>
        <v>17049.07</v>
      </c>
      <c r="M35" s="14">
        <f t="shared" si="17"/>
        <v>17241.07</v>
      </c>
      <c r="N35" s="14">
        <f t="shared" si="17"/>
        <v>15607.07</v>
      </c>
      <c r="O35" s="14">
        <f t="shared" si="17"/>
        <v>16123.07</v>
      </c>
      <c r="P35" s="14">
        <f t="shared" si="17"/>
        <v>17934.07</v>
      </c>
      <c r="Q35" s="14">
        <f t="shared" si="17"/>
        <v>17179.57</v>
      </c>
      <c r="R35" s="39">
        <f t="shared" si="17"/>
        <v>192924.13000000003</v>
      </c>
      <c r="S35" s="14">
        <f t="shared" si="17"/>
        <v>15393.4</v>
      </c>
      <c r="T35" s="14">
        <f t="shared" si="17"/>
        <v>11302.74</v>
      </c>
      <c r="U35" s="14">
        <f t="shared" si="17"/>
        <v>11302.74</v>
      </c>
      <c r="V35" s="14">
        <f t="shared" si="17"/>
        <v>0</v>
      </c>
      <c r="W35" s="14">
        <f t="shared" si="17"/>
        <v>0</v>
      </c>
      <c r="X35" s="14">
        <f t="shared" si="17"/>
        <v>0</v>
      </c>
      <c r="Y35" s="14">
        <f t="shared" si="17"/>
        <v>0</v>
      </c>
      <c r="Z35" s="14">
        <f t="shared" si="17"/>
        <v>0</v>
      </c>
      <c r="AA35" s="14">
        <f t="shared" si="17"/>
        <v>0</v>
      </c>
      <c r="AB35" s="14">
        <f t="shared" si="17"/>
        <v>0</v>
      </c>
      <c r="AC35" s="14">
        <f t="shared" si="17"/>
        <v>0</v>
      </c>
      <c r="AD35" s="14">
        <f t="shared" si="17"/>
        <v>0</v>
      </c>
      <c r="AE35" s="39">
        <f t="shared" si="17"/>
        <v>37998.879999999997</v>
      </c>
      <c r="AF35" s="39"/>
      <c r="AG35" s="18"/>
    </row>
    <row r="36" spans="1:49" customFormat="1" ht="15" customHeight="1" x14ac:dyDescent="0.15"/>
    <row r="37" spans="1:49" s="29" customFormat="1" ht="20" customHeight="1" thickBot="1" x14ac:dyDescent="0.2">
      <c r="B37" s="58" t="s">
        <v>112</v>
      </c>
      <c r="C37" s="58"/>
      <c r="D37" s="58"/>
      <c r="E37" s="58"/>
      <c r="F37" s="59">
        <f t="shared" ref="F37:AE37" si="18">F14+F22+F30+F35</f>
        <v>51147.55</v>
      </c>
      <c r="G37" s="59">
        <f t="shared" si="18"/>
        <v>66191.350000000006</v>
      </c>
      <c r="H37" s="59">
        <f t="shared" si="18"/>
        <v>47601.23</v>
      </c>
      <c r="I37" s="59">
        <f t="shared" si="18"/>
        <v>92951.62</v>
      </c>
      <c r="J37" s="59">
        <f t="shared" si="18"/>
        <v>83797.200000000012</v>
      </c>
      <c r="K37" s="59">
        <f t="shared" si="18"/>
        <v>110331.26999999999</v>
      </c>
      <c r="L37" s="59">
        <f t="shared" si="18"/>
        <v>124627.61000000002</v>
      </c>
      <c r="M37" s="59">
        <f t="shared" si="18"/>
        <v>114443.82</v>
      </c>
      <c r="N37" s="59">
        <f t="shared" si="18"/>
        <v>104596.25</v>
      </c>
      <c r="O37" s="59">
        <f t="shared" si="18"/>
        <v>121622.03</v>
      </c>
      <c r="P37" s="59">
        <f t="shared" si="18"/>
        <v>114691.41</v>
      </c>
      <c r="Q37" s="59">
        <f t="shared" si="18"/>
        <v>84952.57</v>
      </c>
      <c r="R37" s="59">
        <f t="shared" si="18"/>
        <v>1116953.9100000001</v>
      </c>
      <c r="S37" s="59">
        <f t="shared" si="18"/>
        <v>96538.790000000008</v>
      </c>
      <c r="T37" s="59">
        <f t="shared" si="18"/>
        <v>91048.890000000014</v>
      </c>
      <c r="U37" s="59">
        <f t="shared" si="18"/>
        <v>104584.94</v>
      </c>
      <c r="V37" s="59">
        <f t="shared" si="18"/>
        <v>92216.42</v>
      </c>
      <c r="W37" s="59">
        <f t="shared" si="18"/>
        <v>85494.45</v>
      </c>
      <c r="X37" s="59">
        <f t="shared" si="18"/>
        <v>105731.25</v>
      </c>
      <c r="Y37" s="59">
        <f t="shared" si="18"/>
        <v>110953.54000000001</v>
      </c>
      <c r="Z37" s="59">
        <f t="shared" si="18"/>
        <v>85446.75</v>
      </c>
      <c r="AA37" s="59">
        <f t="shared" si="18"/>
        <v>103857.7</v>
      </c>
      <c r="AB37" s="59">
        <f t="shared" si="18"/>
        <v>85057.62</v>
      </c>
      <c r="AC37" s="59">
        <f t="shared" si="18"/>
        <v>77334.14</v>
      </c>
      <c r="AD37" s="59">
        <f t="shared" si="18"/>
        <v>96646.950000000012</v>
      </c>
      <c r="AE37" s="59">
        <f t="shared" si="18"/>
        <v>1134911.44</v>
      </c>
      <c r="AF37" s="60">
        <f>IFERROR((AE37-R37)/R37,0)</f>
        <v>1.6077234556616391E-2</v>
      </c>
      <c r="AG37" s="59"/>
    </row>
    <row r="38" spans="1:49" s="27" customFormat="1" ht="15.5" customHeight="1" x14ac:dyDescent="0.15">
      <c r="AF38" s="29"/>
      <c r="AH38" s="29"/>
      <c r="AI38" s="29"/>
      <c r="AJ38" s="29"/>
      <c r="AK38" s="29"/>
      <c r="AL38" s="29"/>
      <c r="AM38" s="29"/>
      <c r="AN38" s="29"/>
      <c r="AO38" s="29"/>
      <c r="AP38" s="29"/>
    </row>
    <row r="39" spans="1:49" s="17" customFormat="1" ht="20" customHeight="1" thickBot="1" x14ac:dyDescent="0.3">
      <c r="B39" s="6" t="s">
        <v>106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29"/>
      <c r="AI39" s="29"/>
      <c r="AJ39" s="29"/>
      <c r="AK39" s="29"/>
      <c r="AL39" s="29"/>
      <c r="AM39" s="29"/>
      <c r="AN39" s="29"/>
      <c r="AO39" s="29"/>
      <c r="AP39" s="29"/>
    </row>
    <row r="40" spans="1:49" s="27" customFormat="1" ht="15.5" customHeight="1" thickTop="1" thickBot="1" x14ac:dyDescent="0.2">
      <c r="AF40" s="29"/>
    </row>
    <row r="41" spans="1:49" s="27" customFormat="1" ht="20" customHeight="1" thickBot="1" x14ac:dyDescent="0.2">
      <c r="B41" s="33" t="s">
        <v>76</v>
      </c>
      <c r="C41" s="54"/>
      <c r="D41" s="54"/>
      <c r="E41" s="16"/>
      <c r="F41" s="23">
        <v>1424156.05562038</v>
      </c>
      <c r="G41" s="23">
        <v>1342140.2219700499</v>
      </c>
      <c r="H41" s="23">
        <v>1549375.4356011201</v>
      </c>
      <c r="I41" s="23">
        <v>4236168.76</v>
      </c>
      <c r="J41" s="23">
        <v>4317827.7300000004</v>
      </c>
      <c r="K41" s="23">
        <v>1049852.1100000001</v>
      </c>
      <c r="L41" s="23">
        <v>1410467.41</v>
      </c>
      <c r="M41" s="23">
        <v>1062167.94</v>
      </c>
      <c r="N41" s="23">
        <v>1080042.83</v>
      </c>
      <c r="O41" s="23">
        <v>791731.14</v>
      </c>
      <c r="P41" s="23">
        <v>1289498.46</v>
      </c>
      <c r="Q41" s="23">
        <v>1218551.81</v>
      </c>
      <c r="R41" s="56">
        <f>SUM(F41:Q41)</f>
        <v>20771979.903191548</v>
      </c>
      <c r="S41" s="23">
        <v>3558482.02</v>
      </c>
      <c r="T41" s="23">
        <v>3411289.76</v>
      </c>
      <c r="U41" s="23">
        <v>3309651.68</v>
      </c>
      <c r="V41" s="23">
        <v>520878.2</v>
      </c>
      <c r="W41" s="23">
        <v>546120.01</v>
      </c>
      <c r="X41" s="23">
        <v>567503.27</v>
      </c>
      <c r="Y41" s="23">
        <v>563405.43000000005</v>
      </c>
      <c r="Z41" s="23">
        <v>637058.21</v>
      </c>
      <c r="AA41" s="23">
        <v>625328.94999999995</v>
      </c>
      <c r="AB41" s="23">
        <v>659225.03</v>
      </c>
      <c r="AC41" s="23">
        <v>687016.01</v>
      </c>
      <c r="AD41" s="23">
        <v>631684.01</v>
      </c>
      <c r="AE41" s="40">
        <f>SUM(S41:AD41)</f>
        <v>15717642.579999996</v>
      </c>
      <c r="AF41" s="40"/>
      <c r="AG41" s="31"/>
      <c r="AW41" s="27">
        <v>0</v>
      </c>
    </row>
    <row r="42" spans="1:49" s="27" customFormat="1" ht="20" customHeight="1" thickBot="1" x14ac:dyDescent="0.2">
      <c r="B42" s="33" t="s">
        <v>64</v>
      </c>
      <c r="C42" s="54"/>
      <c r="D42" s="54">
        <v>-305015</v>
      </c>
      <c r="E42" s="16"/>
      <c r="F42" s="54">
        <v>1108556.5481131</v>
      </c>
      <c r="G42" s="54">
        <v>1019711.94072896</v>
      </c>
      <c r="H42" s="54">
        <v>1241911.1813910301</v>
      </c>
      <c r="I42" s="54">
        <v>3859218.69</v>
      </c>
      <c r="J42" s="54">
        <v>3947044.29</v>
      </c>
      <c r="K42" s="54">
        <v>628369.28</v>
      </c>
      <c r="L42" s="54">
        <v>1005708.99</v>
      </c>
      <c r="M42" s="54">
        <v>703667.3</v>
      </c>
      <c r="N42" s="54">
        <v>731454.23</v>
      </c>
      <c r="O42" s="54">
        <v>478097.04</v>
      </c>
      <c r="P42" s="54">
        <v>914740.46</v>
      </c>
      <c r="Q42" s="54">
        <v>821544.86</v>
      </c>
      <c r="R42" s="56">
        <f>SUM(F42:Q42)</f>
        <v>16460024.81023309</v>
      </c>
      <c r="S42" s="54">
        <v>3181077.18</v>
      </c>
      <c r="T42" s="54">
        <v>3064598.33</v>
      </c>
      <c r="U42" s="54">
        <v>2935988.59</v>
      </c>
      <c r="V42" s="54">
        <v>-76335.429999999993</v>
      </c>
      <c r="W42" s="54">
        <v>-74168.33</v>
      </c>
      <c r="X42" s="54">
        <v>-82483.66</v>
      </c>
      <c r="Y42" s="54">
        <v>-77833.350000000006</v>
      </c>
      <c r="Z42" s="54">
        <v>102301.3</v>
      </c>
      <c r="AA42" s="54">
        <v>119243.69</v>
      </c>
      <c r="AB42" s="54">
        <v>212476</v>
      </c>
      <c r="AC42" s="54">
        <v>120291.79</v>
      </c>
      <c r="AD42" s="54">
        <v>-25742.2</v>
      </c>
      <c r="AE42" s="40">
        <f>SUM(S42:AD42)</f>
        <v>9399413.9100000001</v>
      </c>
      <c r="AF42" s="40"/>
      <c r="AG42" s="31"/>
      <c r="AW42" s="27">
        <v>0</v>
      </c>
    </row>
    <row r="43" spans="1:49" s="27" customFormat="1" ht="20" customHeight="1" thickBot="1" x14ac:dyDescent="0.2">
      <c r="B43" s="33" t="s">
        <v>65</v>
      </c>
      <c r="C43" s="54"/>
      <c r="D43" s="54"/>
      <c r="E43" s="16"/>
      <c r="F43" s="54">
        <v>1241057.8281131</v>
      </c>
      <c r="G43" s="54">
        <v>1156669.59072896</v>
      </c>
      <c r="H43" s="54">
        <v>1361501.6613910301</v>
      </c>
      <c r="I43" s="54">
        <v>4045830.82</v>
      </c>
      <c r="J43" s="54">
        <v>4120151.81</v>
      </c>
      <c r="K43" s="54">
        <v>845626.31</v>
      </c>
      <c r="L43" s="54">
        <v>1211006.52</v>
      </c>
      <c r="M43" s="54">
        <v>898254.08</v>
      </c>
      <c r="N43" s="54">
        <v>945307.44</v>
      </c>
      <c r="O43" s="54">
        <v>671818.96</v>
      </c>
      <c r="P43" s="54">
        <v>1106701.51</v>
      </c>
      <c r="Q43" s="54">
        <v>1005311.5</v>
      </c>
      <c r="R43" s="56">
        <f>SUM(F43:Q43)</f>
        <v>18609238.030233093</v>
      </c>
      <c r="S43" s="54">
        <v>3390328.84</v>
      </c>
      <c r="T43" s="54">
        <v>3239543.95</v>
      </c>
      <c r="U43" s="54">
        <v>3129640.6</v>
      </c>
      <c r="V43" s="54">
        <v>123963.73</v>
      </c>
      <c r="W43" s="54">
        <v>131038.79</v>
      </c>
      <c r="X43" s="54">
        <v>141628.24</v>
      </c>
      <c r="Y43" s="54">
        <v>147466.73000000001</v>
      </c>
      <c r="Z43" s="54">
        <v>295246.25</v>
      </c>
      <c r="AA43" s="54">
        <v>344363.29</v>
      </c>
      <c r="AB43" s="54">
        <v>409170.42</v>
      </c>
      <c r="AC43" s="54">
        <v>305826.88</v>
      </c>
      <c r="AD43" s="54">
        <v>187010.89</v>
      </c>
      <c r="AE43" s="40">
        <f>SUM(S43:AD43)</f>
        <v>11845228.610000001</v>
      </c>
      <c r="AF43" s="40"/>
      <c r="AG43" s="31"/>
      <c r="AW43" s="27">
        <v>0</v>
      </c>
    </row>
    <row r="44" spans="1:49" s="27" customFormat="1" ht="20" customHeight="1" thickBot="1" x14ac:dyDescent="0.2">
      <c r="B44" s="33" t="s">
        <v>31</v>
      </c>
      <c r="C44" s="54"/>
      <c r="D44" s="54">
        <v>305015</v>
      </c>
      <c r="E44" s="16"/>
      <c r="F44" s="54">
        <v>132501.28</v>
      </c>
      <c r="G44" s="54">
        <v>136957.65</v>
      </c>
      <c r="H44" s="54">
        <v>119590.48</v>
      </c>
      <c r="I44" s="54">
        <v>186612.13</v>
      </c>
      <c r="J44" s="54">
        <v>173107.52</v>
      </c>
      <c r="K44" s="54">
        <v>217257.03</v>
      </c>
      <c r="L44" s="54">
        <v>205297.53</v>
      </c>
      <c r="M44" s="54">
        <v>194586.78</v>
      </c>
      <c r="N44" s="54">
        <v>213853.21</v>
      </c>
      <c r="O44" s="54">
        <v>193721.92</v>
      </c>
      <c r="P44" s="54">
        <v>191961.05</v>
      </c>
      <c r="Q44" s="54">
        <v>183766.64</v>
      </c>
      <c r="R44" s="56">
        <f>SUM(F44:Q44)</f>
        <v>2149213.2200000002</v>
      </c>
      <c r="S44" s="54">
        <v>209251.66</v>
      </c>
      <c r="T44" s="54">
        <v>174945.62</v>
      </c>
      <c r="U44" s="54">
        <v>193652.01</v>
      </c>
      <c r="V44" s="54">
        <v>200299.16</v>
      </c>
      <c r="W44" s="54">
        <v>205207.12</v>
      </c>
      <c r="X44" s="54">
        <v>224111.9</v>
      </c>
      <c r="Y44" s="54">
        <v>225300.08</v>
      </c>
      <c r="Z44" s="54">
        <v>192944.95</v>
      </c>
      <c r="AA44" s="54">
        <v>225119.6</v>
      </c>
      <c r="AB44" s="54">
        <v>196694.42</v>
      </c>
      <c r="AC44" s="54">
        <v>185535.09</v>
      </c>
      <c r="AD44" s="54">
        <v>212753.09</v>
      </c>
      <c r="AE44" s="40">
        <f>SUM(S44:AD44)</f>
        <v>2445814.6999999997</v>
      </c>
      <c r="AF44" s="40"/>
      <c r="AG44" s="31"/>
      <c r="AW44" s="27">
        <v>0</v>
      </c>
    </row>
    <row r="45" spans="1:49" customFormat="1" ht="15.5" customHeight="1" x14ac:dyDescent="0.15"/>
    <row r="46" spans="1:49" s="17" customFormat="1" ht="20" customHeight="1" thickBot="1" x14ac:dyDescent="0.2">
      <c r="B46" s="33" t="s">
        <v>73</v>
      </c>
      <c r="C46" s="7"/>
      <c r="D46" s="7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7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7"/>
      <c r="AF46" s="7"/>
      <c r="AG46" s="7"/>
    </row>
    <row r="47" spans="1:49" s="29" customFormat="1" ht="15.5" customHeight="1" thickBot="1" x14ac:dyDescent="0.2">
      <c r="A47" s="50"/>
      <c r="B47" s="15" t="s">
        <v>94</v>
      </c>
      <c r="C47" s="53"/>
      <c r="D47" s="53"/>
      <c r="E47" s="15"/>
      <c r="F47" s="23"/>
      <c r="G47" s="23"/>
      <c r="H47" s="23"/>
      <c r="I47" s="23">
        <v>800</v>
      </c>
      <c r="J47" s="23">
        <v>800</v>
      </c>
      <c r="K47" s="23">
        <v>800</v>
      </c>
      <c r="L47" s="23">
        <v>800</v>
      </c>
      <c r="M47" s="23">
        <v>800</v>
      </c>
      <c r="N47" s="23">
        <v>800</v>
      </c>
      <c r="O47" s="23">
        <v>800</v>
      </c>
      <c r="P47" s="23">
        <v>800</v>
      </c>
      <c r="Q47" s="23">
        <v>800</v>
      </c>
      <c r="R47" s="55">
        <f>SUM(F47:Q47)</f>
        <v>7200</v>
      </c>
      <c r="S47" s="23">
        <v>800</v>
      </c>
      <c r="T47" s="23">
        <v>800</v>
      </c>
      <c r="U47" s="23">
        <v>800</v>
      </c>
      <c r="V47" s="23">
        <v>900</v>
      </c>
      <c r="W47" s="23">
        <v>900</v>
      </c>
      <c r="X47" s="23">
        <v>900</v>
      </c>
      <c r="Y47" s="23">
        <v>900</v>
      </c>
      <c r="Z47" s="23">
        <v>900</v>
      </c>
      <c r="AA47" s="23">
        <v>900</v>
      </c>
      <c r="AB47" s="23">
        <v>900</v>
      </c>
      <c r="AC47" s="23">
        <v>900</v>
      </c>
      <c r="AD47" s="23">
        <v>900</v>
      </c>
      <c r="AE47" s="38">
        <f>SUM(S47:AD47)</f>
        <v>10500</v>
      </c>
      <c r="AF47" s="38"/>
      <c r="AG47" s="19"/>
    </row>
    <row r="48" spans="1:49" s="29" customFormat="1" ht="15.5" customHeight="1" thickBot="1" x14ac:dyDescent="0.2">
      <c r="A48" s="50"/>
      <c r="B48" s="15" t="s">
        <v>93</v>
      </c>
      <c r="C48" s="53"/>
      <c r="D48" s="53"/>
      <c r="E48" s="15"/>
      <c r="F48" s="23"/>
      <c r="G48" s="23"/>
      <c r="H48" s="23"/>
      <c r="I48" s="23">
        <v>750</v>
      </c>
      <c r="J48" s="23">
        <v>750</v>
      </c>
      <c r="K48" s="23">
        <v>750</v>
      </c>
      <c r="L48" s="23">
        <v>750</v>
      </c>
      <c r="M48" s="23">
        <v>750</v>
      </c>
      <c r="N48" s="23">
        <v>750</v>
      </c>
      <c r="O48" s="23">
        <v>750</v>
      </c>
      <c r="P48" s="23">
        <v>750</v>
      </c>
      <c r="Q48" s="23">
        <v>750</v>
      </c>
      <c r="R48" s="55">
        <f>SUM(F48:Q48)</f>
        <v>6750</v>
      </c>
      <c r="S48" s="23">
        <v>1000</v>
      </c>
      <c r="T48" s="23">
        <v>1000</v>
      </c>
      <c r="U48" s="23">
        <v>1000</v>
      </c>
      <c r="V48" s="23">
        <v>1200</v>
      </c>
      <c r="W48" s="23">
        <v>1200</v>
      </c>
      <c r="X48" s="23">
        <v>1200</v>
      </c>
      <c r="Y48" s="23">
        <v>1200</v>
      </c>
      <c r="Z48" s="23">
        <v>1200</v>
      </c>
      <c r="AA48" s="23">
        <v>1200</v>
      </c>
      <c r="AB48" s="23">
        <v>1200</v>
      </c>
      <c r="AC48" s="23">
        <v>1200</v>
      </c>
      <c r="AD48" s="23">
        <v>1200</v>
      </c>
      <c r="AE48" s="38">
        <f>SUM(S48:AD48)</f>
        <v>13800</v>
      </c>
      <c r="AF48" s="38"/>
      <c r="AG48" s="19"/>
    </row>
    <row r="49" spans="1:49" s="29" customFormat="1" ht="15.5" customHeight="1" thickBot="1" x14ac:dyDescent="0.2">
      <c r="A49" s="50"/>
      <c r="B49" s="15" t="s">
        <v>91</v>
      </c>
      <c r="C49" s="53"/>
      <c r="D49" s="53"/>
      <c r="E49" s="15"/>
      <c r="F49" s="23"/>
      <c r="G49" s="23"/>
      <c r="H49" s="23"/>
      <c r="I49" s="23">
        <v>118458.116265285</v>
      </c>
      <c r="J49" s="23">
        <v>101334.862963045</v>
      </c>
      <c r="K49" s="23">
        <v>145717.266213511</v>
      </c>
      <c r="L49" s="23">
        <v>124049.336394278</v>
      </c>
      <c r="M49" s="23">
        <v>131453.349969873</v>
      </c>
      <c r="N49" s="23">
        <v>167680.354315167</v>
      </c>
      <c r="O49" s="23">
        <v>145579.61851456799</v>
      </c>
      <c r="P49" s="23">
        <v>133659.657070152</v>
      </c>
      <c r="Q49" s="23">
        <v>165618.84558244699</v>
      </c>
      <c r="R49" s="55">
        <f>SUM(F49:Q49)</f>
        <v>1233551.407288326</v>
      </c>
      <c r="S49" s="23">
        <v>750</v>
      </c>
      <c r="T49" s="23">
        <v>121101.61719623</v>
      </c>
      <c r="U49" s="23">
        <v>129551.18387731101</v>
      </c>
      <c r="V49" s="23">
        <v>750</v>
      </c>
      <c r="W49" s="23">
        <v>750</v>
      </c>
      <c r="X49" s="23">
        <v>750</v>
      </c>
      <c r="Y49" s="23">
        <v>750</v>
      </c>
      <c r="Z49" s="23">
        <v>750</v>
      </c>
      <c r="AA49" s="23">
        <v>750</v>
      </c>
      <c r="AB49" s="23">
        <v>750</v>
      </c>
      <c r="AC49" s="23">
        <v>750</v>
      </c>
      <c r="AD49" s="23">
        <v>750</v>
      </c>
      <c r="AE49" s="38">
        <f>SUM(S49:AD49)</f>
        <v>258152.80107354099</v>
      </c>
      <c r="AF49" s="38"/>
      <c r="AG49" s="19"/>
    </row>
    <row r="50" spans="1:49" s="27" customFormat="1" ht="15.5" customHeight="1" thickBot="1" x14ac:dyDescent="0.2">
      <c r="A50" s="50"/>
      <c r="B50" s="15" t="s">
        <v>90</v>
      </c>
      <c r="C50" s="57"/>
      <c r="D50" s="53"/>
      <c r="E50" s="15"/>
      <c r="F50" s="23">
        <v>25</v>
      </c>
      <c r="G50" s="23">
        <v>25</v>
      </c>
      <c r="H50" s="23">
        <v>25</v>
      </c>
      <c r="I50" s="23">
        <v>14</v>
      </c>
      <c r="J50" s="23">
        <v>18</v>
      </c>
      <c r="K50" s="23">
        <v>18</v>
      </c>
      <c r="L50" s="23">
        <v>8</v>
      </c>
      <c r="M50" s="23">
        <v>8</v>
      </c>
      <c r="N50" s="23">
        <v>8</v>
      </c>
      <c r="O50" s="23">
        <v>12</v>
      </c>
      <c r="P50" s="23">
        <v>8</v>
      </c>
      <c r="Q50" s="23">
        <v>8</v>
      </c>
      <c r="R50" s="55">
        <f>SUM(F50:Q50)</f>
        <v>177</v>
      </c>
      <c r="S50" s="23">
        <v>35</v>
      </c>
      <c r="T50" s="23">
        <v>8</v>
      </c>
      <c r="U50" s="23">
        <v>8</v>
      </c>
      <c r="V50" s="23">
        <v>29</v>
      </c>
      <c r="W50" s="23">
        <v>33</v>
      </c>
      <c r="X50" s="23">
        <v>32</v>
      </c>
      <c r="Y50" s="23">
        <v>30</v>
      </c>
      <c r="Z50" s="23">
        <v>38</v>
      </c>
      <c r="AA50" s="23">
        <v>38</v>
      </c>
      <c r="AB50" s="23">
        <v>38</v>
      </c>
      <c r="AC50" s="23">
        <v>38</v>
      </c>
      <c r="AD50" s="23">
        <v>38</v>
      </c>
      <c r="AE50" s="38">
        <f>SUM(S50:AD50)</f>
        <v>365</v>
      </c>
      <c r="AF50" s="38"/>
      <c r="AG50" s="19"/>
      <c r="AW50" s="27">
        <v>0</v>
      </c>
    </row>
    <row r="51" spans="1:49" s="17" customFormat="1" ht="15.5" customHeight="1" thickBot="1" x14ac:dyDescent="0.2">
      <c r="R51" s="35"/>
      <c r="AE51" s="35"/>
      <c r="AF51" s="35"/>
    </row>
    <row r="52" spans="1:49" s="17" customFormat="1" ht="15.5" customHeight="1" x14ac:dyDescent="0.15">
      <c r="A52" s="3"/>
      <c r="B52" s="21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39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39"/>
      <c r="AF52" s="39"/>
      <c r="AG52" s="14"/>
    </row>
  </sheetData>
  <sheetProtection formatCells="0" formatColumns="0" insertColumns="0" sort="0" autoFilter="0" pivotTables="0"/>
  <customSheetViews>
    <customSheetView guid="{00C36F7B-2432-4D97-B8B0-1F50C22C55C4}" showGridLines="0" showRowCol="0" fitToPage="1" hiddenRows="1" hiddenColumns="1" topLeftCell="B4">
      <selection activeCell="A5" sqref="A5"/>
      <pageMargins left="0.7" right="0.7" top="0.75" bottom="0.75" header="0.3" footer="0.3"/>
      <pageSetup scale="29" orientation="landscape" r:id="rId1"/>
    </customSheetView>
    <customSheetView guid="{80B8B084-6D38-4843-BFD2-6DFE88B9B30B}" showGridLines="0" showRowCol="0" fitToPage="1" hiddenRows="1" hiddenColumns="1" topLeftCell="B4">
      <selection activeCell="A5" sqref="A5"/>
      <pageMargins left="0.7" right="0.7" top="0.75" bottom="0.75" header="0.3" footer="0.3"/>
      <pageSetup scale="29" orientation="landscape" r:id="rId2"/>
    </customSheetView>
  </customSheetViews>
  <phoneticPr fontId="12" type="noConversion"/>
  <conditionalFormatting sqref="AF17:AF21 AF33:AF34 AF25:AF29">
    <cfRule type="dataBar" priority="187">
      <dataBar>
        <cfvo type="num" val="-1"/>
        <cfvo type="num" val="1"/>
        <color theme="0" tint="-0.14999847407452621"/>
      </dataBar>
      <extLst>
        <ext xmlns:x14="http://schemas.microsoft.com/office/spreadsheetml/2009/9/main" uri="{B025F937-C7B1-47D3-B67F-A62EFF666E3E}">
          <x14:id>{F1B1CB3F-269D-4771-B606-8E3C9BB7B31C}</x14:id>
        </ext>
      </extLst>
    </cfRule>
  </conditionalFormatting>
  <conditionalFormatting sqref="AF8:AF13">
    <cfRule type="dataBar" priority="122">
      <dataBar>
        <cfvo type="num" val="-1"/>
        <cfvo type="num" val="1"/>
        <color theme="0" tint="-0.14999847407452621"/>
      </dataBar>
      <extLst>
        <ext xmlns:x14="http://schemas.microsoft.com/office/spreadsheetml/2009/9/main" uri="{B025F937-C7B1-47D3-B67F-A62EFF666E3E}">
          <x14:id>{DC7C3E08-4CDC-47CD-9B0F-17C987D017E5}</x14:id>
        </ext>
      </extLst>
    </cfRule>
  </conditionalFormatting>
  <conditionalFormatting sqref="AF37">
    <cfRule type="dataBar" priority="119">
      <dataBar>
        <cfvo type="num" val="-1"/>
        <cfvo type="num" val="1"/>
        <color theme="0" tint="-0.14999847407452621"/>
      </dataBar>
      <extLst>
        <ext xmlns:x14="http://schemas.microsoft.com/office/spreadsheetml/2009/9/main" uri="{B025F937-C7B1-47D3-B67F-A62EFF666E3E}">
          <x14:id>{C3407FA0-0738-4773-ABFE-5551D8A43AF4}</x14:id>
        </ext>
      </extLst>
    </cfRule>
  </conditionalFormatting>
  <dataValidations xWindow="61" yWindow="857" count="4">
    <dataValidation allowBlank="1" showInputMessage="1" showErrorMessage="1" prompt="Driver Based" sqref="B17:B21" xr:uid="{92A28EFF-F63A-4904-84F2-77B572F45461}"/>
    <dataValidation allowBlank="1" showInputMessage="1" showErrorMessage="1" prompt="Subsystem" sqref="B8:B13 B33:B34 B25:B29" xr:uid="{6243F403-60F2-4E6A-AFFF-F954DD9D82F0}"/>
    <dataValidation allowBlank="1" showInputMessage="1" showErrorMessage="1" promptTitle="Manual Input" prompt="Input plan values directly." sqref="S25:AD29" xr:uid="{B213843B-0929-4449-8434-88F5A96EEBD2}"/>
    <dataValidation type="list" allowBlank="1" showInputMessage="1" showErrorMessage="1" promptTitle="Select a Planning Method" prompt="Select from the drop-down menu" sqref="C17:C21" xr:uid="{48A8BA93-9199-4271-B8F7-A8AF7D133A88}">
      <formula1>ListDriver</formula1>
    </dataValidation>
  </dataValidations>
  <pageMargins left="0.7" right="0.7" top="0.75" bottom="0.75" header="0.3" footer="0.3"/>
  <pageSetup scale="29" orientation="landscape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B1CB3F-269D-4771-B606-8E3C9BB7B31C}">
            <x14:dataBar minLength="0" maxLength="100" gradient="0" direction="leftToRight" axisPosition="middle">
              <x14:cfvo type="num">
                <xm:f>-1</xm:f>
              </x14:cfvo>
              <x14:cfvo type="num">
                <xm:f>1</xm:f>
              </x14:cfvo>
              <x14:negativeFillColor theme="8" tint="0.39997558519241921"/>
              <x14:axisColor rgb="FF000000"/>
            </x14:dataBar>
          </x14:cfRule>
          <xm:sqref>AF17:AF21 AF33:AF34 AF25:AF29</xm:sqref>
        </x14:conditionalFormatting>
        <x14:conditionalFormatting xmlns:xm="http://schemas.microsoft.com/office/excel/2006/main">
          <x14:cfRule type="dataBar" id="{DC7C3E08-4CDC-47CD-9B0F-17C987D017E5}">
            <x14:dataBar minLength="0" maxLength="100" gradient="0" direction="leftToRight" axisPosition="middle">
              <x14:cfvo type="num">
                <xm:f>-1</xm:f>
              </x14:cfvo>
              <x14:cfvo type="num">
                <xm:f>1</xm:f>
              </x14:cfvo>
              <x14:negativeFillColor theme="8" tint="0.39997558519241921"/>
              <x14:axisColor rgb="FF000000"/>
            </x14:dataBar>
          </x14:cfRule>
          <xm:sqref>AF8:AF13</xm:sqref>
        </x14:conditionalFormatting>
        <x14:conditionalFormatting xmlns:xm="http://schemas.microsoft.com/office/excel/2006/main">
          <x14:cfRule type="dataBar" id="{C3407FA0-0738-4773-ABFE-5551D8A43AF4}">
            <x14:dataBar minLength="0" maxLength="100" gradient="0" direction="leftToRight" axisPosition="middle">
              <x14:cfvo type="num">
                <xm:f>-1</xm:f>
              </x14:cfvo>
              <x14:cfvo type="num">
                <xm:f>1</xm:f>
              </x14:cfvo>
              <x14:negativeFillColor theme="8" tint="0.39997558519241921"/>
              <x14:axisColor rgb="FF000000"/>
            </x14:dataBar>
          </x14:cfRule>
          <xm:sqref>AF37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markers="1" negative="1" displayHidden="1" minAxisType="custom" xr2:uid="{68447769-AAC6-4D7A-BB03-7A51970B95A2}">
          <x14:colorSeries theme="1" tint="0.59999389629810485"/>
          <x14:colorNegative theme="8" tint="0.39997558519241921"/>
          <x14:colorAxis rgb="FF000000"/>
          <x14:colorMarkers theme="0" tint="-0.249977111117893"/>
          <x14:colorFirst rgb="FFD00000"/>
          <x14:colorLast rgb="FFD00000"/>
          <x14:colorHigh rgb="FFD00000"/>
          <x14:colorLow rgb="FFD00000"/>
          <x14:sparklines>
            <x14:sparkline>
              <xm:f>'Rolling Forecast'!S17:AD17</xm:f>
              <xm:sqref>AG17</xm:sqref>
            </x14:sparkline>
            <x14:sparkline>
              <xm:f>'Rolling Forecast'!S18:AD18</xm:f>
              <xm:sqref>AG18</xm:sqref>
            </x14:sparkline>
            <x14:sparkline>
              <xm:f>'Rolling Forecast'!S19:AD19</xm:f>
              <xm:sqref>AG19</xm:sqref>
            </x14:sparkline>
            <x14:sparkline>
              <xm:f>'Rolling Forecast'!S20:AD20</xm:f>
              <xm:sqref>AG20</xm:sqref>
            </x14:sparkline>
            <x14:sparkline>
              <xm:f>'Rolling Forecast'!S21:AD21</xm:f>
              <xm:sqref>AG21</xm:sqref>
            </x14:sparkline>
          </x14:sparklines>
        </x14:sparklineGroup>
        <x14:sparklineGroup manualMax="0" manualMin="0" type="column" displayEmptyCellsAs="gap" markers="1" negative="1" displayHidden="1" minAxisType="custom" xr2:uid="{0D5CD00C-A7BA-4B61-8342-DEAE04F3C402}">
          <x14:colorSeries theme="1" tint="0.59999389629810485"/>
          <x14:colorNegative theme="8" tint="0.39997558519241921"/>
          <x14:colorAxis rgb="FF000000"/>
          <x14:colorMarkers theme="0" tint="-0.249977111117893"/>
          <x14:colorFirst rgb="FFD00000"/>
          <x14:colorLast rgb="FFD00000"/>
          <x14:colorHigh rgb="FFD00000"/>
          <x14:colorLow rgb="FFD00000"/>
          <x14:sparklines>
            <x14:sparkline>
              <xm:f>'Rolling Forecast'!S25:AD25</xm:f>
              <xm:sqref>AG25</xm:sqref>
            </x14:sparkline>
            <x14:sparkline>
              <xm:f>'Rolling Forecast'!S26:AD26</xm:f>
              <xm:sqref>AG26</xm:sqref>
            </x14:sparkline>
            <x14:sparkline>
              <xm:f>'Rolling Forecast'!S27:AD27</xm:f>
              <xm:sqref>AG27</xm:sqref>
            </x14:sparkline>
            <x14:sparkline>
              <xm:f>'Rolling Forecast'!S28:AD28</xm:f>
              <xm:sqref>AG28</xm:sqref>
            </x14:sparkline>
            <x14:sparkline>
              <xm:f>'Rolling Forecast'!S29:AD29</xm:f>
              <xm:sqref>AG29</xm:sqref>
            </x14:sparkline>
          </x14:sparklines>
        </x14:sparklineGroup>
        <x14:sparklineGroup manualMax="0" manualMin="0" type="column" displayEmptyCellsAs="gap" markers="1" negative="1" displayHidden="1" minAxisType="custom" xr2:uid="{A2A340BF-AF3F-4673-A47F-B233F382AF4B}">
          <x14:colorSeries theme="1" tint="0.59999389629810485"/>
          <x14:colorNegative theme="8" tint="0.39997558519241921"/>
          <x14:colorAxis rgb="FF000000"/>
          <x14:colorMarkers theme="0" tint="-0.249977111117893"/>
          <x14:colorFirst rgb="FFD00000"/>
          <x14:colorLast rgb="FFD00000"/>
          <x14:colorHigh rgb="FFD00000"/>
          <x14:colorLow rgb="FFD00000"/>
          <x14:sparklines>
            <x14:sparkline>
              <xm:f>'Rolling Forecast'!S33:AD33</xm:f>
              <xm:sqref>AG33</xm:sqref>
            </x14:sparkline>
            <x14:sparkline>
              <xm:f>'Rolling Forecast'!S34:AD34</xm:f>
              <xm:sqref>AG34</xm:sqref>
            </x14:sparkline>
          </x14:sparklines>
        </x14:sparklineGroup>
        <x14:sparklineGroup manualMax="0" manualMin="0" type="column" displayEmptyCellsAs="gap" markers="1" negative="1" displayHidden="1" minAxisType="custom" xr2:uid="{7DCBF907-6507-4A11-8971-A6A673455630}">
          <x14:colorSeries theme="1" tint="0.59999389629810485"/>
          <x14:colorNegative theme="8" tint="0.39997558519241921"/>
          <x14:colorAxis rgb="FF000000"/>
          <x14:colorMarkers theme="0" tint="-0.249977111117893"/>
          <x14:colorFirst rgb="FFD00000"/>
          <x14:colorLast rgb="FFD00000"/>
          <x14:colorHigh rgb="FFD00000"/>
          <x14:colorLow rgb="FFD00000"/>
          <x14:sparklines>
            <x14:sparkline>
              <xm:f>'Rolling Forecast'!S14:AD14</xm:f>
              <xm:sqref>AG14</xm:sqref>
            </x14:sparkline>
          </x14:sparklines>
        </x14:sparklineGroup>
        <x14:sparklineGroup manualMax="0" manualMin="0" type="column" displayEmptyCellsAs="gap" markers="1" negative="1" displayHidden="1" minAxisType="custom" xr2:uid="{9362F773-A2A1-4A9C-BCE3-98BFAA026D2F}">
          <x14:colorSeries theme="1" tint="0.59999389629810485"/>
          <x14:colorNegative theme="8" tint="0.39997558519241921"/>
          <x14:colorAxis rgb="FF000000"/>
          <x14:colorMarkers theme="0" tint="-0.249977111117893"/>
          <x14:colorFirst rgb="FFD00000"/>
          <x14:colorLast rgb="FFD00000"/>
          <x14:colorHigh rgb="FFD00000"/>
          <x14:colorLow rgb="FFD00000"/>
          <x14:sparklines>
            <x14:sparkline>
              <xm:f>'Rolling Forecast'!S30:AD30</xm:f>
              <xm:sqref>AG30</xm:sqref>
            </x14:sparkline>
          </x14:sparklines>
        </x14:sparklineGroup>
        <x14:sparklineGroup manualMax="0" manualMin="0" type="column" displayEmptyCellsAs="gap" markers="1" negative="1" displayHidden="1" minAxisType="custom" xr2:uid="{9CD2768F-3DA8-4ED7-8FC6-1B4799AE4E2C}">
          <x14:colorSeries theme="1" tint="0.59999389629810485"/>
          <x14:colorNegative theme="8" tint="0.39997558519241921"/>
          <x14:colorAxis rgb="FF000000"/>
          <x14:colorMarkers theme="0" tint="-0.249977111117893"/>
          <x14:colorFirst rgb="FFD00000"/>
          <x14:colorLast rgb="FFD00000"/>
          <x14:colorHigh rgb="FFD00000"/>
          <x14:colorLow rgb="FFD00000"/>
          <x14:sparklines>
            <x14:sparkline>
              <xm:f>'Rolling Forecast'!S35:AD35</xm:f>
              <xm:sqref>AG35</xm:sqref>
            </x14:sparkline>
          </x14:sparklines>
        </x14:sparklineGroup>
        <x14:sparklineGroup manualMax="0" manualMin="0" type="column" displayEmptyCellsAs="gap" markers="1" negative="1" displayHidden="1" xr2:uid="{ABE1D528-CA36-4AB7-ADD8-9675BE6011B1}">
          <x14:colorSeries theme="1" tint="0.59999389629810485"/>
          <x14:colorNegative theme="4" tint="0.39997558519241921"/>
          <x14:colorAxis rgb="FF000000"/>
          <x14:colorMarkers theme="1"/>
          <x14:colorFirst rgb="FFD00000"/>
          <x14:colorLast rgb="FFD00000"/>
          <x14:colorHigh rgb="FFD00000"/>
          <x14:colorLow rgb="FFD00000"/>
          <x14:sparklines>
            <x14:sparkline>
              <xm:f>'Rolling Forecast'!S41:AD41</xm:f>
              <xm:sqref>AG41</xm:sqref>
            </x14:sparkline>
            <x14:sparkline>
              <xm:f>'Rolling Forecast'!S42:AD42</xm:f>
              <xm:sqref>AG42</xm:sqref>
            </x14:sparkline>
            <x14:sparkline>
              <xm:f>'Rolling Forecast'!S43:AD43</xm:f>
              <xm:sqref>AG43</xm:sqref>
            </x14:sparkline>
            <x14:sparkline>
              <xm:f>'Rolling Forecast'!S44:AD44</xm:f>
              <xm:sqref>AG44</xm:sqref>
            </x14:sparkline>
          </x14:sparklines>
        </x14:sparklineGroup>
        <x14:sparklineGroup manualMax="0" manualMin="0" type="column" displayEmptyCellsAs="gap" markers="1" negative="1" displayHidden="1" minAxisType="custom" xr2:uid="{206A8819-7E6B-4E6F-A879-C67A647666A6}">
          <x14:colorSeries theme="1" tint="0.59999389629810485"/>
          <x14:colorNegative theme="8" tint="0.39997558519241921"/>
          <x14:colorAxis rgb="FF000000"/>
          <x14:colorMarkers theme="0" tint="-0.249977111117893"/>
          <x14:colorFirst rgb="FFD00000"/>
          <x14:colorLast rgb="FFD00000"/>
          <x14:colorHigh rgb="FFD00000"/>
          <x14:colorLow rgb="FFD00000"/>
          <x14:sparklines>
            <x14:sparkline>
              <xm:f>'Rolling Forecast'!S22:AD22</xm:f>
              <xm:sqref>AG22</xm:sqref>
            </x14:sparkline>
          </x14:sparklines>
        </x14:sparklineGroup>
        <x14:sparklineGroup manualMax="0" manualMin="0" type="column" displayEmptyCellsAs="gap" markers="1" negative="1" displayHidden="1" minAxisType="custom" xr2:uid="{BA6F6E3A-D502-414E-8F63-AE4845434ED8}">
          <x14:colorSeries theme="1" tint="0.59999389629810485"/>
          <x14:colorNegative theme="8" tint="0.39997558519241921"/>
          <x14:colorAxis rgb="FF000000"/>
          <x14:colorMarkers theme="0" tint="-0.249977111117893"/>
          <x14:colorFirst rgb="FFD00000"/>
          <x14:colorLast rgb="FFD00000"/>
          <x14:colorHigh rgb="FFD00000"/>
          <x14:colorLow rgb="FFD00000"/>
          <x14:sparklines>
            <x14:sparkline>
              <xm:f>'Rolling Forecast'!S8:AD8</xm:f>
              <xm:sqref>AG8</xm:sqref>
            </x14:sparkline>
            <x14:sparkline>
              <xm:f>'Rolling Forecast'!S9:AD9</xm:f>
              <xm:sqref>AG9</xm:sqref>
            </x14:sparkline>
            <x14:sparkline>
              <xm:f>'Rolling Forecast'!S10:AD10</xm:f>
              <xm:sqref>AG10</xm:sqref>
            </x14:sparkline>
            <x14:sparkline>
              <xm:f>'Rolling Forecast'!S11:AD11</xm:f>
              <xm:sqref>AG11</xm:sqref>
            </x14:sparkline>
            <x14:sparkline>
              <xm:f>'Rolling Forecast'!S12:AD12</xm:f>
              <xm:sqref>AG12</xm:sqref>
            </x14:sparkline>
            <x14:sparkline>
              <xm:f>'Rolling Forecast'!S13:AD13</xm:f>
              <xm:sqref>AG13</xm:sqref>
            </x14:sparkline>
          </x14:sparklines>
        </x14:sparklineGroup>
        <x14:sparklineGroup manualMax="0" manualMin="0" type="column" displayEmptyCellsAs="gap" markers="1" negative="1" displayHidden="1" minAxisType="custom" xr2:uid="{39553198-DBA0-482E-83CC-ACC760574DC5}">
          <x14:colorSeries theme="1" tint="0.59999389629810485"/>
          <x14:colorNegative theme="8" tint="0.39997558519241921"/>
          <x14:colorAxis rgb="FF000000"/>
          <x14:colorMarkers theme="0" tint="-0.249977111117893"/>
          <x14:colorFirst rgb="FFD00000"/>
          <x14:colorLast rgb="FFD00000"/>
          <x14:colorHigh rgb="FFD00000"/>
          <x14:colorLow rgb="FFD00000"/>
          <x14:sparklines>
            <x14:sparkline>
              <xm:f>'Rolling Forecast'!S37:AD37</xm:f>
              <xm:sqref>AG37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80514-0598-45BF-9B0C-F28BDF2DE10D}">
  <sheetPr codeName="Sheet1">
    <tabColor theme="0" tint="-0.14999847407452621"/>
    <pageSetUpPr fitToPage="1"/>
  </sheetPr>
  <dimension ref="A1:G216"/>
  <sheetViews>
    <sheetView showGridLines="0" topLeftCell="B3" zoomScale="114" zoomScaleNormal="100" workbookViewId="0">
      <selection activeCell="D17" sqref="D17"/>
    </sheetView>
    <sheetView topLeftCell="B1" workbookViewId="1"/>
  </sheetViews>
  <sheetFormatPr baseColWidth="10" defaultColWidth="8.796875" defaultRowHeight="15" customHeight="1" x14ac:dyDescent="0.15"/>
  <cols>
    <col min="1" max="1" width="8.796875" style="2" hidden="1" customWidth="1"/>
    <col min="2" max="2" width="2.796875" style="2" customWidth="1"/>
    <col min="3" max="3" width="29.19921875" style="2" customWidth="1"/>
    <col min="4" max="11" width="30.796875" style="2" customWidth="1"/>
    <col min="12" max="12" width="20.796875" style="2" customWidth="1"/>
    <col min="13" max="16384" width="8.796875" style="2"/>
  </cols>
  <sheetData>
    <row r="1" spans="1:7" s="25" customFormat="1" ht="30" customHeight="1" x14ac:dyDescent="0.15">
      <c r="C1" s="25" t="s">
        <v>39</v>
      </c>
    </row>
    <row r="2" spans="1:7" s="26" customFormat="1" ht="20" customHeight="1" x14ac:dyDescent="0.15">
      <c r="C2" s="26" t="s">
        <v>40</v>
      </c>
    </row>
    <row r="3" spans="1:7" ht="30" customHeight="1" thickBot="1" x14ac:dyDescent="0.3">
      <c r="A3" s="29" t="s">
        <v>16</v>
      </c>
      <c r="B3" s="2" t="s">
        <v>99</v>
      </c>
      <c r="C3" s="6" t="s">
        <v>9</v>
      </c>
      <c r="D3" s="6"/>
      <c r="E3" s="6"/>
      <c r="F3" s="6"/>
    </row>
    <row r="4" spans="1:7" s="29" customFormat="1" ht="15" customHeight="1" thickTop="1" x14ac:dyDescent="0.15"/>
    <row r="5" spans="1:7" ht="20.25" customHeight="1" thickBot="1" x14ac:dyDescent="0.2">
      <c r="C5" s="33" t="s">
        <v>25</v>
      </c>
      <c r="D5" s="33" t="s">
        <v>22</v>
      </c>
      <c r="E5" s="16" t="s">
        <v>59</v>
      </c>
      <c r="F5" s="29"/>
      <c r="G5" s="29"/>
    </row>
    <row r="6" spans="1:7" ht="15" customHeight="1" thickBot="1" x14ac:dyDescent="0.2">
      <c r="C6" s="15" t="s">
        <v>18</v>
      </c>
      <c r="D6" s="11" t="b">
        <v>1</v>
      </c>
      <c r="E6" s="15">
        <v>1</v>
      </c>
      <c r="F6" s="29"/>
      <c r="G6" s="29"/>
    </row>
    <row r="7" spans="1:7" ht="15" customHeight="1" thickBot="1" x14ac:dyDescent="0.2">
      <c r="C7" s="15" t="s">
        <v>19</v>
      </c>
      <c r="D7" s="11" t="b">
        <v>1</v>
      </c>
      <c r="E7" s="15">
        <v>2</v>
      </c>
      <c r="F7" s="29"/>
      <c r="G7" s="29"/>
    </row>
    <row r="8" spans="1:7" ht="15" customHeight="1" thickBot="1" x14ac:dyDescent="0.2">
      <c r="C8" s="15" t="s">
        <v>23</v>
      </c>
      <c r="D8" s="11" t="b">
        <v>1</v>
      </c>
      <c r="E8" s="15">
        <v>3</v>
      </c>
      <c r="F8" s="29"/>
      <c r="G8" s="29"/>
    </row>
    <row r="9" spans="1:7" ht="15" customHeight="1" thickBot="1" x14ac:dyDescent="0.2">
      <c r="C9" s="15" t="s">
        <v>26</v>
      </c>
      <c r="D9" s="11" t="b">
        <v>1</v>
      </c>
      <c r="E9" s="15">
        <v>4</v>
      </c>
      <c r="F9" s="29"/>
      <c r="G9" s="29"/>
    </row>
    <row r="10" spans="1:7" ht="15" customHeight="1" thickBot="1" x14ac:dyDescent="0.2">
      <c r="C10" s="15" t="s">
        <v>24</v>
      </c>
      <c r="D10" s="11" t="b">
        <v>1</v>
      </c>
      <c r="E10" s="15">
        <v>5</v>
      </c>
      <c r="F10" s="29"/>
      <c r="G10" s="29"/>
    </row>
    <row r="11" spans="1:7" ht="15" customHeight="1" thickBot="1" x14ac:dyDescent="0.2">
      <c r="C11" s="15" t="s">
        <v>20</v>
      </c>
      <c r="D11" s="11" t="b">
        <v>1</v>
      </c>
      <c r="E11" s="15">
        <v>6</v>
      </c>
      <c r="F11" s="29"/>
      <c r="G11" s="29"/>
    </row>
    <row r="12" spans="1:7" ht="30" customHeight="1" thickBot="1" x14ac:dyDescent="0.3">
      <c r="C12" s="6" t="s">
        <v>57</v>
      </c>
      <c r="D12" s="6"/>
      <c r="E12" s="6"/>
      <c r="F12" s="6"/>
    </row>
    <row r="13" spans="1:7" s="29" customFormat="1" ht="15" customHeight="1" thickTop="1" x14ac:dyDescent="0.15"/>
    <row r="14" spans="1:7" ht="20.25" customHeight="1" thickBot="1" x14ac:dyDescent="0.2">
      <c r="C14" s="33" t="s">
        <v>48</v>
      </c>
      <c r="D14" s="16" t="s">
        <v>13</v>
      </c>
      <c r="E14" s="16" t="s">
        <v>12</v>
      </c>
    </row>
    <row r="15" spans="1:7" ht="15" customHeight="1" x14ac:dyDescent="0.15">
      <c r="C15" s="15" t="s">
        <v>55</v>
      </c>
      <c r="D15" s="15"/>
      <c r="E15" s="15"/>
    </row>
    <row r="16" spans="1:7" ht="15" customHeight="1" x14ac:dyDescent="0.15">
      <c r="C16" s="15" t="s">
        <v>63</v>
      </c>
      <c r="D16" s="15">
        <v>1</v>
      </c>
      <c r="E16" s="15" t="s">
        <v>10</v>
      </c>
    </row>
    <row r="17" spans="2:6" ht="15" customHeight="1" x14ac:dyDescent="0.15">
      <c r="C17" s="15" t="s">
        <v>67</v>
      </c>
      <c r="D17" s="15">
        <v>2</v>
      </c>
      <c r="E17" s="15" t="s">
        <v>10</v>
      </c>
    </row>
    <row r="18" spans="2:6" ht="15" customHeight="1" x14ac:dyDescent="0.15">
      <c r="C18" s="15" t="s">
        <v>122</v>
      </c>
      <c r="D18" s="15">
        <v>3</v>
      </c>
      <c r="E18" s="15" t="s">
        <v>11</v>
      </c>
    </row>
    <row r="19" spans="2:6" ht="15" customHeight="1" x14ac:dyDescent="0.15">
      <c r="C19" s="15" t="s">
        <v>121</v>
      </c>
      <c r="D19" s="15">
        <v>4</v>
      </c>
      <c r="E19" s="15" t="s">
        <v>11</v>
      </c>
    </row>
    <row r="20" spans="2:6" ht="15" customHeight="1" x14ac:dyDescent="0.15">
      <c r="C20" s="15" t="s">
        <v>110</v>
      </c>
      <c r="D20" s="15">
        <v>5</v>
      </c>
      <c r="E20" s="15" t="s">
        <v>11</v>
      </c>
    </row>
    <row r="22" spans="2:6" ht="20.25" customHeight="1" thickBot="1" x14ac:dyDescent="0.2">
      <c r="C22" s="33" t="s">
        <v>47</v>
      </c>
      <c r="D22" s="16" t="s">
        <v>13</v>
      </c>
      <c r="E22" s="16" t="s">
        <v>12</v>
      </c>
    </row>
    <row r="23" spans="2:6" ht="15" customHeight="1" x14ac:dyDescent="0.15">
      <c r="C23" s="15" t="s">
        <v>111</v>
      </c>
      <c r="D23" s="15">
        <v>1</v>
      </c>
      <c r="E23" s="15" t="s">
        <v>10</v>
      </c>
    </row>
    <row r="24" spans="2:6" ht="15" customHeight="1" x14ac:dyDescent="0.15">
      <c r="C24" s="15" t="s">
        <v>74</v>
      </c>
      <c r="D24" s="15">
        <v>2</v>
      </c>
      <c r="E24" s="15" t="s">
        <v>10</v>
      </c>
    </row>
    <row r="25" spans="2:6" ht="15" customHeight="1" x14ac:dyDescent="0.15">
      <c r="C25" s="15" t="s">
        <v>75</v>
      </c>
      <c r="D25" s="15">
        <v>3</v>
      </c>
      <c r="E25" s="15" t="s">
        <v>10</v>
      </c>
    </row>
    <row r="27" spans="2:6" ht="20.25" customHeight="1" thickBot="1" x14ac:dyDescent="0.2">
      <c r="C27" s="33" t="s">
        <v>14</v>
      </c>
      <c r="D27" s="16" t="s">
        <v>13</v>
      </c>
      <c r="E27" s="16" t="s">
        <v>12</v>
      </c>
    </row>
    <row r="28" spans="2:6" ht="15" customHeight="1" x14ac:dyDescent="0.15">
      <c r="C28" s="15" t="s">
        <v>11</v>
      </c>
      <c r="D28" s="15">
        <v>1</v>
      </c>
      <c r="E28" s="15"/>
    </row>
    <row r="29" spans="2:6" ht="15" customHeight="1" x14ac:dyDescent="0.15">
      <c r="C29" s="15" t="s">
        <v>30</v>
      </c>
      <c r="D29" s="15">
        <v>2</v>
      </c>
      <c r="E29" s="15" t="s">
        <v>10</v>
      </c>
    </row>
    <row r="30" spans="2:6" ht="15" customHeight="1" x14ac:dyDescent="0.15">
      <c r="C30" s="15" t="s">
        <v>29</v>
      </c>
      <c r="D30" s="15">
        <v>3</v>
      </c>
      <c r="E30" s="15" t="s">
        <v>10</v>
      </c>
    </row>
    <row r="31" spans="2:6" ht="30" customHeight="1" thickBot="1" x14ac:dyDescent="0.3">
      <c r="B31" s="29"/>
      <c r="C31" s="6" t="s">
        <v>8</v>
      </c>
      <c r="D31" s="6"/>
      <c r="E31" s="6"/>
      <c r="F31" s="6"/>
    </row>
    <row r="32" spans="2:6" s="29" customFormat="1" ht="15" customHeight="1" thickTop="1" x14ac:dyDescent="0.15"/>
    <row r="33" spans="1:7" ht="20.25" customHeight="1" thickBot="1" x14ac:dyDescent="0.2">
      <c r="C33" s="33" t="s">
        <v>46</v>
      </c>
      <c r="D33" s="33" t="s">
        <v>3</v>
      </c>
      <c r="E33" s="16" t="s">
        <v>4</v>
      </c>
      <c r="F33" s="16" t="s">
        <v>56</v>
      </c>
    </row>
    <row r="34" spans="1:7" ht="15" customHeight="1" x14ac:dyDescent="0.15">
      <c r="C34" s="15" t="s">
        <v>41</v>
      </c>
      <c r="D34" s="36" t="s">
        <v>95</v>
      </c>
      <c r="E34" s="15">
        <f>VALUE(LEFT(D34,2))</f>
        <v>10</v>
      </c>
      <c r="F34" s="15"/>
    </row>
    <row r="35" spans="1:7" ht="15" customHeight="1" x14ac:dyDescent="0.15">
      <c r="C35" s="15" t="s">
        <v>42</v>
      </c>
      <c r="D35" s="36">
        <v>2022</v>
      </c>
      <c r="E35" s="15">
        <f>IFERROR(LEFT($D35,SEARCH("(",$D35,1)-2),IF(ISBLANK($D35),"",$D35))</f>
        <v>2022</v>
      </c>
      <c r="F35" s="15"/>
    </row>
    <row r="36" spans="1:7" ht="15" customHeight="1" x14ac:dyDescent="0.15">
      <c r="C36" s="15" t="s">
        <v>43</v>
      </c>
      <c r="D36" s="36" t="s">
        <v>28</v>
      </c>
      <c r="E36" s="15" t="str">
        <f>IFERROR(LEFT($D36,SEARCH("(",$D36,1)-2),IF(ISBLANK($D36),"",$D36))</f>
        <v>Forecast</v>
      </c>
      <c r="F36" s="15"/>
    </row>
    <row r="37" spans="1:7" ht="15" customHeight="1" x14ac:dyDescent="0.15">
      <c r="C37" s="15" t="s">
        <v>44</v>
      </c>
      <c r="D37" s="36" t="s">
        <v>72</v>
      </c>
      <c r="E37" s="15" t="str">
        <f>IFERROR(LEFT($D37,SEARCH("(",$D37,1)-2),IF(ISBLANK($D37),"",$D37))</f>
        <v>Budget</v>
      </c>
      <c r="F37" s="15"/>
    </row>
    <row r="38" spans="1:7" ht="15" customHeight="1" x14ac:dyDescent="0.15">
      <c r="C38" s="15" t="s">
        <v>45</v>
      </c>
      <c r="D38" s="36" t="s">
        <v>15</v>
      </c>
      <c r="E38" s="15">
        <f>VALUE(LEFT(D38,2))</f>
        <v>1</v>
      </c>
      <c r="F38" s="15"/>
    </row>
    <row r="39" spans="1:7" ht="15" customHeight="1" x14ac:dyDescent="0.15">
      <c r="C39" s="15" t="s">
        <v>89</v>
      </c>
      <c r="D39" s="36"/>
      <c r="E39" s="15">
        <f>IF(pvFiscalStart=1,12,pvFiscalStart-1)</f>
        <v>12</v>
      </c>
      <c r="F39" s="15"/>
    </row>
    <row r="40" spans="1:7" ht="30" customHeight="1" thickBot="1" x14ac:dyDescent="0.3">
      <c r="A40" s="47"/>
      <c r="C40" s="42" t="s">
        <v>82</v>
      </c>
      <c r="D40" s="42"/>
      <c r="E40" s="42"/>
      <c r="F40" s="42"/>
    </row>
    <row r="41" spans="1:7" s="29" customFormat="1" ht="15" customHeight="1" thickTop="1" x14ac:dyDescent="0.15"/>
    <row r="42" spans="1:7" s="29" customFormat="1" ht="15" customHeight="1" x14ac:dyDescent="0.15">
      <c r="C42" s="44" t="s">
        <v>79</v>
      </c>
      <c r="D42" s="15" t="s">
        <v>80</v>
      </c>
    </row>
    <row r="43" spans="1:7" s="29" customFormat="1" ht="15" customHeight="1" x14ac:dyDescent="0.15">
      <c r="D43" s="46"/>
      <c r="E43" s="46"/>
    </row>
    <row r="44" spans="1:7" ht="20.25" customHeight="1" thickBot="1" x14ac:dyDescent="0.2">
      <c r="C44" s="33" t="s">
        <v>1</v>
      </c>
      <c r="D44" s="33" t="s">
        <v>3</v>
      </c>
      <c r="E44" s="16" t="s">
        <v>4</v>
      </c>
      <c r="F44" s="16" t="s">
        <v>21</v>
      </c>
      <c r="G44" s="29"/>
    </row>
    <row r="45" spans="1:7" ht="15" customHeight="1" x14ac:dyDescent="0.15">
      <c r="C45" s="43" t="s">
        <v>68</v>
      </c>
      <c r="D45" s="36"/>
      <c r="E45" s="15" t="str">
        <f t="shared" ref="E45:E52" si="0">IFERROR(LEFT($D45,SEARCH("(",$D45,1)-2),IF(ISBLANK($D45),"",$D45))</f>
        <v/>
      </c>
      <c r="F45" s="15" t="str">
        <f>IFERROR(SUBSTITUTE(MID($D45,SEARCH("(",$D45,1)+1,50),")",""),"")</f>
        <v/>
      </c>
      <c r="G45" s="29"/>
    </row>
    <row r="46" spans="1:7" ht="15" customHeight="1" x14ac:dyDescent="0.15">
      <c r="C46" s="43" t="s">
        <v>6</v>
      </c>
      <c r="D46" s="36" t="s">
        <v>123</v>
      </c>
      <c r="E46" s="15" t="str">
        <f t="shared" si="0"/>
        <v>220</v>
      </c>
      <c r="F46" s="15" t="str">
        <f>IFERROR(SUBSTITUTE(MID($D46,SEARCH("(",$D46,1)+1,50),")",""),"")</f>
        <v>London</v>
      </c>
      <c r="G46" s="29"/>
    </row>
    <row r="47" spans="1:7" ht="15" customHeight="1" x14ac:dyDescent="0.15">
      <c r="C47" s="43" t="s">
        <v>5</v>
      </c>
      <c r="D47" s="36" t="s">
        <v>92</v>
      </c>
      <c r="E47" s="15" t="str">
        <f t="shared" si="0"/>
        <v>D10</v>
      </c>
      <c r="F47" s="15" t="str">
        <f>IFERROR(SUBSTITUTE(MID($D47,SEARCH("(",$D47,1)+1,50),")",""),"")</f>
        <v>Sales</v>
      </c>
      <c r="G47" s="29"/>
    </row>
    <row r="48" spans="1:7" ht="15" customHeight="1" x14ac:dyDescent="0.15">
      <c r="C48" s="43" t="s">
        <v>77</v>
      </c>
      <c r="D48" s="36"/>
      <c r="E48" s="15" t="str">
        <f t="shared" si="0"/>
        <v/>
      </c>
      <c r="F48" s="15" t="str">
        <f>IFERROR(SUBSTITUTE(MID($D48,SEARCH("(",$D48,1)+1,50),")",""),"")</f>
        <v/>
      </c>
      <c r="G48" s="29"/>
    </row>
    <row r="49" spans="3:7" ht="15" customHeight="1" x14ac:dyDescent="0.15">
      <c r="C49" s="43" t="s">
        <v>69</v>
      </c>
      <c r="D49" s="36">
        <v>2022</v>
      </c>
      <c r="E49" s="15">
        <f t="shared" si="0"/>
        <v>2022</v>
      </c>
      <c r="F49" s="15" t="str">
        <f>IFERROR(SUBSTITUTE(MID($D49,SEARCH("(",$D49,1)+1,50),")",""),"")</f>
        <v/>
      </c>
      <c r="G49" s="29"/>
    </row>
    <row r="50" spans="3:7" ht="15" customHeight="1" x14ac:dyDescent="0.15">
      <c r="C50" s="43" t="s">
        <v>78</v>
      </c>
      <c r="D50" s="36" t="s">
        <v>95</v>
      </c>
      <c r="E50" s="15" t="str">
        <f t="shared" si="0"/>
        <v>10</v>
      </c>
      <c r="F50" s="15"/>
      <c r="G50" s="29"/>
    </row>
    <row r="51" spans="3:7" ht="15" customHeight="1" x14ac:dyDescent="0.15">
      <c r="C51" s="43" t="s">
        <v>17</v>
      </c>
      <c r="D51" s="36" t="s">
        <v>28</v>
      </c>
      <c r="E51" s="15" t="str">
        <f t="shared" si="0"/>
        <v>Forecast</v>
      </c>
      <c r="F51" s="15" t="str">
        <f>IFERROR(SUBSTITUTE(MID($D51,SEARCH("(",$D51,1)+1,50),")",""),"")</f>
        <v/>
      </c>
      <c r="G51" s="29"/>
    </row>
    <row r="52" spans="3:7" ht="15" customHeight="1" x14ac:dyDescent="0.15">
      <c r="C52" s="43" t="s">
        <v>0</v>
      </c>
      <c r="D52" s="36" t="s">
        <v>7</v>
      </c>
      <c r="E52" s="15" t="str">
        <f t="shared" si="0"/>
        <v>Local</v>
      </c>
      <c r="F52" s="15" t="str">
        <f>IFERROR(SUBSTITUTE(MID($D52,SEARCH("(",$D52,1)+1,50),")",""),"")</f>
        <v/>
      </c>
      <c r="G52" s="29"/>
    </row>
    <row r="53" spans="3:7" ht="30" customHeight="1" thickBot="1" x14ac:dyDescent="0.3">
      <c r="C53" s="42" t="s">
        <v>61</v>
      </c>
      <c r="D53" s="42"/>
      <c r="E53" s="42"/>
      <c r="F53" s="42"/>
    </row>
    <row r="54" spans="3:7" s="29" customFormat="1" ht="15" customHeight="1" thickTop="1" x14ac:dyDescent="0.15"/>
    <row r="55" spans="3:7" s="29" customFormat="1" ht="15" customHeight="1" x14ac:dyDescent="0.15">
      <c r="C55" s="44" t="s">
        <v>79</v>
      </c>
      <c r="D55" s="15" t="s">
        <v>80</v>
      </c>
    </row>
    <row r="56" spans="3:7" s="29" customFormat="1" ht="15" customHeight="1" x14ac:dyDescent="0.15">
      <c r="E56" s="46"/>
    </row>
    <row r="57" spans="3:7" ht="20.25" customHeight="1" thickBot="1" x14ac:dyDescent="0.2">
      <c r="C57" s="33" t="s">
        <v>1</v>
      </c>
      <c r="D57" s="33" t="s">
        <v>83</v>
      </c>
      <c r="E57" s="16" t="s">
        <v>84</v>
      </c>
      <c r="F57" s="16" t="s">
        <v>85</v>
      </c>
      <c r="G57" s="29"/>
    </row>
    <row r="58" spans="3:7" ht="15" customHeight="1" x14ac:dyDescent="0.15">
      <c r="C58" s="43" t="s">
        <v>68</v>
      </c>
      <c r="D58" s="19" t="s">
        <v>87</v>
      </c>
      <c r="E58" s="36"/>
      <c r="F58" s="19"/>
      <c r="G58" s="29"/>
    </row>
    <row r="59" spans="3:7" ht="15" customHeight="1" x14ac:dyDescent="0.15">
      <c r="C59" s="43" t="s">
        <v>6</v>
      </c>
      <c r="D59" s="19" t="s">
        <v>86</v>
      </c>
      <c r="E59" s="36" t="s">
        <v>123</v>
      </c>
      <c r="F59" s="19"/>
      <c r="G59" s="29"/>
    </row>
    <row r="60" spans="3:7" ht="15" customHeight="1" x14ac:dyDescent="0.15">
      <c r="C60" s="43" t="s">
        <v>5</v>
      </c>
      <c r="D60" s="19" t="s">
        <v>86</v>
      </c>
      <c r="E60" s="36" t="s">
        <v>92</v>
      </c>
      <c r="F60" s="19"/>
      <c r="G60" s="29"/>
    </row>
    <row r="61" spans="3:7" ht="15" customHeight="1" x14ac:dyDescent="0.15">
      <c r="C61" s="43" t="s">
        <v>77</v>
      </c>
      <c r="D61" s="19" t="s">
        <v>87</v>
      </c>
      <c r="E61" s="36"/>
      <c r="F61" s="19"/>
      <c r="G61" s="29"/>
    </row>
    <row r="62" spans="3:7" ht="15" customHeight="1" x14ac:dyDescent="0.15">
      <c r="C62" s="43" t="s">
        <v>69</v>
      </c>
      <c r="D62" s="19" t="s">
        <v>87</v>
      </c>
      <c r="E62" s="36"/>
      <c r="F62" s="19"/>
      <c r="G62" s="29"/>
    </row>
    <row r="63" spans="3:7" ht="15" customHeight="1" x14ac:dyDescent="0.15">
      <c r="C63" s="43" t="s">
        <v>78</v>
      </c>
      <c r="D63" s="19" t="s">
        <v>88</v>
      </c>
      <c r="E63" s="36"/>
      <c r="F63" s="19"/>
      <c r="G63" s="29"/>
    </row>
    <row r="64" spans="3:7" ht="15" customHeight="1" x14ac:dyDescent="0.15">
      <c r="C64" s="43" t="s">
        <v>17</v>
      </c>
      <c r="D64" s="19" t="s">
        <v>88</v>
      </c>
      <c r="E64" s="36"/>
      <c r="F64" s="19"/>
      <c r="G64" s="29"/>
    </row>
    <row r="65" spans="3:7" ht="15" customHeight="1" x14ac:dyDescent="0.15">
      <c r="C65" s="43" t="s">
        <v>0</v>
      </c>
      <c r="D65" s="19" t="s">
        <v>86</v>
      </c>
      <c r="E65" s="36" t="s">
        <v>7</v>
      </c>
      <c r="F65" s="19"/>
      <c r="G65" s="29"/>
    </row>
    <row r="66" spans="3:7" ht="30" customHeight="1" thickBot="1" x14ac:dyDescent="0.3">
      <c r="C66" s="42" t="s">
        <v>81</v>
      </c>
      <c r="D66" s="42"/>
      <c r="E66" s="42"/>
      <c r="F66" s="42"/>
    </row>
    <row r="67" spans="3:7" s="29" customFormat="1" ht="15" customHeight="1" thickTop="1" x14ac:dyDescent="0.15"/>
    <row r="68" spans="3:7" s="29" customFormat="1" ht="15" customHeight="1" x14ac:dyDescent="0.15">
      <c r="C68" s="44" t="s">
        <v>79</v>
      </c>
      <c r="D68" s="15" t="s">
        <v>80</v>
      </c>
    </row>
    <row r="69" spans="3:7" s="29" customFormat="1" ht="15" customHeight="1" x14ac:dyDescent="0.15"/>
    <row r="70" spans="3:7" ht="20.25" customHeight="1" thickBot="1" x14ac:dyDescent="0.2">
      <c r="C70" s="33" t="s">
        <v>1</v>
      </c>
      <c r="D70" s="33" t="s">
        <v>83</v>
      </c>
      <c r="E70" s="16" t="s">
        <v>84</v>
      </c>
      <c r="F70" s="16" t="s">
        <v>85</v>
      </c>
      <c r="G70" s="29"/>
    </row>
    <row r="71" spans="3:7" ht="15" customHeight="1" x14ac:dyDescent="0.15">
      <c r="C71" s="43" t="s">
        <v>68</v>
      </c>
      <c r="D71" s="19" t="s">
        <v>87</v>
      </c>
      <c r="E71" s="36"/>
      <c r="F71" s="19"/>
      <c r="G71" s="29"/>
    </row>
    <row r="72" spans="3:7" ht="15" customHeight="1" x14ac:dyDescent="0.15">
      <c r="C72" s="43" t="s">
        <v>6</v>
      </c>
      <c r="D72" s="19" t="s">
        <v>86</v>
      </c>
      <c r="E72" s="48" t="s">
        <v>123</v>
      </c>
      <c r="F72" s="19"/>
      <c r="G72" s="29"/>
    </row>
    <row r="73" spans="3:7" ht="15" customHeight="1" x14ac:dyDescent="0.15">
      <c r="C73" s="43" t="s">
        <v>5</v>
      </c>
      <c r="D73" s="19" t="s">
        <v>86</v>
      </c>
      <c r="E73" s="48" t="s">
        <v>92</v>
      </c>
      <c r="F73" s="19"/>
      <c r="G73" s="29"/>
    </row>
    <row r="74" spans="3:7" ht="15" customHeight="1" x14ac:dyDescent="0.15">
      <c r="C74" s="43" t="s">
        <v>77</v>
      </c>
      <c r="D74" s="19" t="s">
        <v>87</v>
      </c>
      <c r="E74" s="48" t="s">
        <v>36</v>
      </c>
      <c r="F74" s="19"/>
      <c r="G74" s="29"/>
    </row>
    <row r="75" spans="3:7" ht="15" customHeight="1" x14ac:dyDescent="0.15">
      <c r="C75" s="43" t="s">
        <v>69</v>
      </c>
      <c r="D75" s="19" t="s">
        <v>88</v>
      </c>
      <c r="E75" s="48"/>
      <c r="F75" s="19"/>
      <c r="G75" s="29"/>
    </row>
    <row r="76" spans="3:7" ht="15" customHeight="1" x14ac:dyDescent="0.15">
      <c r="C76" s="43" t="s">
        <v>78</v>
      </c>
      <c r="D76" s="19" t="s">
        <v>88</v>
      </c>
      <c r="E76" s="48"/>
      <c r="F76" s="19"/>
      <c r="G76" s="29"/>
    </row>
    <row r="77" spans="3:7" ht="15" customHeight="1" x14ac:dyDescent="0.15">
      <c r="C77" s="43" t="s">
        <v>17</v>
      </c>
      <c r="D77" s="19" t="s">
        <v>88</v>
      </c>
      <c r="E77" s="48"/>
      <c r="F77" s="19"/>
      <c r="G77" s="29"/>
    </row>
    <row r="78" spans="3:7" ht="15" customHeight="1" x14ac:dyDescent="0.15">
      <c r="C78" s="43" t="s">
        <v>0</v>
      </c>
      <c r="D78" s="19" t="s">
        <v>86</v>
      </c>
      <c r="E78" s="48" t="s">
        <v>7</v>
      </c>
      <c r="F78" s="19"/>
      <c r="G78" s="29"/>
    </row>
    <row r="79" spans="3:7" ht="30" customHeight="1" thickBot="1" x14ac:dyDescent="0.3">
      <c r="C79" s="6" t="s">
        <v>58</v>
      </c>
      <c r="D79" s="6"/>
      <c r="E79" s="6"/>
      <c r="F79" s="6"/>
    </row>
    <row r="80" spans="3:7" s="29" customFormat="1" ht="15" customHeight="1" thickTop="1" x14ac:dyDescent="0.15"/>
    <row r="81" spans="1:4" ht="20.25" customHeight="1" thickBot="1" x14ac:dyDescent="0.2">
      <c r="C81" s="33" t="s">
        <v>38</v>
      </c>
    </row>
    <row r="82" spans="1:4" ht="15" hidden="1" customHeight="1" x14ac:dyDescent="0.15">
      <c r="A82" s="29" t="s">
        <v>2</v>
      </c>
      <c r="C82" s="15" t="s">
        <v>71</v>
      </c>
    </row>
    <row r="83" spans="1:4" ht="15" hidden="1" customHeight="1" x14ac:dyDescent="0.15">
      <c r="A83" s="29" t="s">
        <v>2</v>
      </c>
      <c r="C83" s="15" t="s">
        <v>55</v>
      </c>
    </row>
    <row r="85" spans="1:4" ht="20.25" customHeight="1" thickBot="1" x14ac:dyDescent="0.2">
      <c r="C85" s="33" t="s">
        <v>37</v>
      </c>
    </row>
    <row r="86" spans="1:4" ht="15" hidden="1" customHeight="1" x14ac:dyDescent="0.15">
      <c r="A86" s="29" t="s">
        <v>2</v>
      </c>
      <c r="C86" s="15" t="s">
        <v>70</v>
      </c>
      <c r="D86" s="10" t="s">
        <v>27</v>
      </c>
    </row>
    <row r="87" spans="1:4" ht="15" hidden="1" customHeight="1" x14ac:dyDescent="0.15">
      <c r="A87" s="29" t="s">
        <v>2</v>
      </c>
      <c r="C87" s="15" t="s">
        <v>55</v>
      </c>
    </row>
    <row r="88" spans="1:4" s="29" customFormat="1" ht="15" customHeight="1" x14ac:dyDescent="0.15"/>
    <row r="89" spans="1:4" ht="20.25" customHeight="1" thickBot="1" x14ac:dyDescent="0.2">
      <c r="C89" s="33" t="s">
        <v>51</v>
      </c>
    </row>
    <row r="90" spans="1:4" ht="15" hidden="1" customHeight="1" x14ac:dyDescent="0.15">
      <c r="A90" s="29" t="s">
        <v>2</v>
      </c>
      <c r="C90" s="15" t="s">
        <v>53</v>
      </c>
    </row>
    <row r="91" spans="1:4" ht="15" hidden="1" customHeight="1" x14ac:dyDescent="0.15">
      <c r="A91" s="29" t="s">
        <v>2</v>
      </c>
      <c r="C91" s="15" t="s">
        <v>55</v>
      </c>
    </row>
    <row r="93" spans="1:4" ht="20.25" customHeight="1" thickBot="1" x14ac:dyDescent="0.2">
      <c r="C93" s="33" t="s">
        <v>52</v>
      </c>
    </row>
    <row r="94" spans="1:4" ht="15" hidden="1" customHeight="1" x14ac:dyDescent="0.15">
      <c r="A94" s="29" t="s">
        <v>2</v>
      </c>
      <c r="C94" s="15" t="s">
        <v>54</v>
      </c>
    </row>
    <row r="95" spans="1:4" ht="15" hidden="1" customHeight="1" x14ac:dyDescent="0.15">
      <c r="A95" s="29" t="s">
        <v>2</v>
      </c>
      <c r="C95" s="15" t="s">
        <v>55</v>
      </c>
    </row>
    <row r="210" spans="3:6" ht="15" customHeight="1" thickBot="1" x14ac:dyDescent="0.3">
      <c r="C210" s="6" t="s">
        <v>113</v>
      </c>
      <c r="D210" s="6"/>
      <c r="E210" s="6"/>
      <c r="F210" s="6"/>
    </row>
    <row r="211" spans="3:6" ht="15" customHeight="1" thickTop="1" x14ac:dyDescent="0.15"/>
    <row r="212" spans="3:6" ht="15" customHeight="1" x14ac:dyDescent="0.15">
      <c r="C212" s="2" t="s">
        <v>114</v>
      </c>
      <c r="D212" s="2" t="s">
        <v>33</v>
      </c>
    </row>
    <row r="213" spans="3:6" ht="15" customHeight="1" x14ac:dyDescent="0.15">
      <c r="C213" s="2" t="s">
        <v>115</v>
      </c>
      <c r="D213" s="2" t="s">
        <v>34</v>
      </c>
    </row>
    <row r="214" spans="3:6" ht="15" customHeight="1" x14ac:dyDescent="0.15">
      <c r="C214" s="2" t="s">
        <v>116</v>
      </c>
      <c r="D214" s="2" t="s">
        <v>117</v>
      </c>
    </row>
    <row r="215" spans="3:6" ht="15" customHeight="1" x14ac:dyDescent="0.15">
      <c r="C215" s="2" t="s">
        <v>118</v>
      </c>
      <c r="D215" s="2" t="s">
        <v>119</v>
      </c>
    </row>
    <row r="216" spans="3:6" ht="15" customHeight="1" x14ac:dyDescent="0.15">
      <c r="C216" s="2" t="s">
        <v>120</v>
      </c>
    </row>
  </sheetData>
  <dataValidations count="1">
    <dataValidation type="list" allowBlank="1" showInputMessage="1" showErrorMessage="1" sqref="D6:D11" xr:uid="{725E2E26-ED97-4826-9307-588B7D4917A2}">
      <formula1>"TRUE,FALSE"</formula1>
    </dataValidation>
  </dataValidations>
  <pageMargins left="0.7" right="0.7" top="0.75" bottom="0.75" header="0.3" footer="0.3"/>
  <pageSetup scale="3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>
      <selection sqref="A1:C6"/>
    </sheetView>
    <sheetView workbookViewId="1"/>
  </sheetViews>
  <sheetFormatPr baseColWidth="10" defaultColWidth="9" defaultRowHeight="11" x14ac:dyDescent="0.15"/>
  <sheetData/>
  <customSheetViews>
    <customSheetView guid="{00C36F7B-2432-4D97-B8B0-1F50C22C55C4}" state="veryHidden">
      <selection sqref="A1:B1"/>
      <pageMargins left="0.7" right="0.7" top="0.75" bottom="0.75" header="0.3" footer="0.3"/>
    </customSheetView>
    <customSheetView guid="{80B8B084-6D38-4843-BFD2-6DFE88B9B30B}" state="veryHidden">
      <selection sqref="A1:B1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10.xml><?xml version="1.0" encoding="utf-8"?>
<venadatastore xmlns="http://venasolutions.com/VenaSPMAddin/ServerSideBlobV1">{"Version":1,"Mappings":{"_vena_Dash_P_PVSelection_2":{"SourceGlobalVariableId":-1,"SourceFormVariableId":"00000000-0000-0000-0000-000000000000","IsPageVariable":true,"IsLineItemDetailEnabled":false,"LineItemDetailOrder":0,"LineItemID":null,"PageVariableSectionReference":"Selection","PageVariableDimensionName":null,"IsDynamicRange":false,"IsDynamicRangeEntry":false,"DynamicRangeID":null,"DynamicRangeEntryID":null,"IsMultiDynamicRange":false,"MultiDynamicRangeID":null,"MultiDynamicCollectionID":null,"SectionName":"Dash","BlockName":"","VenaRangeType":0,"DimensionIdStr":"2","MemberIdStr":"-1","DimensionId":2,"MemberId":-1,"Inc":""},"_vena_Dash_P_PVSelection_3":{"SourceGlobalVariableId":-1,"SourceFormVariableId":"00000000-0000-0000-0000-000000000000","IsPageVariable":true,"IsLineItemDetailEnabled":false,"LineItemDetailOrder":0,"LineItemID":null,"PageVariableSectionReference":"Selection","PageVariableDimensionName":null,"IsDynamicRange":false,"IsDynamicRangeEntry":false,"DynamicRangeID":null,"DynamicRangeEntryID":null,"IsMultiDynamicRange":false,"MultiDynamicRangeID":null,"MultiDynamicCollectionID":null,"SectionName":"Dash","BlockName":"","VenaRangeType":0,"DimensionIdStr":"3","MemberIdStr":"-1","DimensionId":3,"MemberId":-1,"Inc":""},"_vena_DYNP_SSelection_1e6d07d9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1e6d07d9","DynamicRangeEntryID":null,"IsMultiDynamicRange":false,"MultiDynamicRangeID":null,"MultiDynamicCollectionID":null,"SectionName":"Selection","BlockName":"","VenaRangeType":7,"DimensionIdStr":"-1","MemberIdStr":"-1","DimensionId":-1,"MemberId":-1,"Inc":""},"_vena_DYNP_SSelection_2ad7d77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2ad7d77","DynamicRangeEntryID":null,"IsMultiDynamicRange":false,"MultiDynamicRangeID":null,"MultiDynamicCollectionID":null,"SectionName":"Selection","BlockName":"","VenaRangeType":7,"DimensionIdStr":"-1","MemberIdStr":"-1","DimensionId":-1,"MemberId":-1,"Inc":""},"_vena_DYNP_SSelection_dde317d0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dde317d0","DynamicRangeEntryID":null,"IsMultiDynamicRange":false,"MultiDynamicRangeID":null,"MultiDynamicCollectionID":null,"SectionName":"Selection","BlockName":"","VenaRangeType":7,"DimensionIdStr":"-1","MemberIdStr":"-1","DimensionId":-1,"MemberId":-1,"Inc":""},"_vena_DYNP_SSelection_dece9880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dece9880","DynamicRangeEntryID":null,"IsMultiDynamicRange":false,"MultiDynamicRangeID":null,"MultiDynamicCollectionID":null,"SectionName":"Selection","BlockName":"","VenaRangeType":7,"DimensionIdStr":"-1","MemberIdStr":"-1","DimensionId":-1,"MemberId":-1,"Inc":""},"_vena_DYNP_SSelection_ee17153c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ee17153c","DynamicRangeEntryID":null,"IsMultiDynamicRange":false,"MultiDynamicRangeID":null,"MultiDynamicCollectionID":null,"SectionName":"Selection","BlockName":"","VenaRangeType":7,"DimensionIdStr":"-1","MemberIdStr":"-1","DimensionId":-1,"MemberId":-1,"Inc":""},"_vena_DYNR_SSummary_BB1_1ead4481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1ead4481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20b0704f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20b0704f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219e018b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219e018b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27078c06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27078c06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3077848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3077848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454222f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454222f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62226576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62226576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6e8df2b5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6e8df2b5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7b9470c0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7b9470c0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89b04e4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89b04e4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94006311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94006311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c9df97e0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c9df97e0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dd5c78f2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dd5c78f2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1_f1e279be_1c4b1ba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1c4b1ba","IsMultiDynamicRange":false,"MultiDynamicRangeID":null,"MultiDynamicCollectionID":null,"SectionName":"Summary","BlockName":"B1","VenaRangeType":5,"DimensionIdStr":"-1","MemberIdStr":"-1","DimensionId":-1,"MemberId":-1,"Inc":""},"_vena_DYNR_SSummary_BB1_f1e279be_3e122275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3e122275","IsMultiDynamicRange":false,"MultiDynamicRangeID":null,"MultiDynamicCollectionID":null,"SectionName":"Summary","BlockName":"B1","VenaRangeType":5,"DimensionIdStr":"-1","MemberIdStr":"-1","DimensionId":-1,"MemberId":-1,"Inc":""},"_vena_DYNR_SSummary_BB1_f1e279be_3eaf65f7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3eaf65f7","IsMultiDynamicRange":false,"MultiDynamicRangeID":null,"MultiDynamicCollectionID":null,"SectionName":"Summary","BlockName":"B1","VenaRangeType":5,"DimensionIdStr":"-1","MemberIdStr":"-1","DimensionId":-1,"MemberId":-1,"Inc":""},"_vena_DYNR_SSummary_BB1_f1e279be_5403c2f3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5403c2f3","IsMultiDynamicRange":false,"MultiDynamicRangeID":null,"MultiDynamicCollectionID":null,"SectionName":"Summary","BlockName":"B1","VenaRangeType":5,"DimensionIdStr":"-1","MemberIdStr":"-1","DimensionId":-1,"MemberId":-1,"Inc":""},"_vena_DYNR_SSummary_BB1_f1e279be_78fce1be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78fce1be","IsMultiDynamicRange":false,"MultiDynamicRangeID":null,"MultiDynamicCollectionID":null,"SectionName":"Summary","BlockName":"B1","VenaRangeType":5,"DimensionIdStr":"-1","MemberIdStr":"-1","DimensionId":-1,"MemberId":-1,"Inc":""},"_vena_DYNR_SSummary_BB1_f1e279be_84e606ef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84e606ef","IsMultiDynamicRange":false,"MultiDynamicRangeID":null,"MultiDynamicCollectionID":null,"SectionName":"Summary","BlockName":"B1","VenaRangeType":5,"DimensionIdStr":"-1","MemberIdStr":"-1","DimensionId":-1,"MemberId":-1,"Inc":""},"_vena_DYNR_SSummary_BB1_f1e279be_94da3b3f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94da3b3f","IsMultiDynamicRange":false,"MultiDynamicRangeID":null,"MultiDynamicCollectionID":null,"SectionName":"Summary","BlockName":"B1","VenaRangeType":5,"DimensionIdStr":"-1","MemberIdStr":"-1","DimensionId":-1,"MemberId":-1,"Inc":""},"_vena_DYNR_SSummary_BB1_f1e279be_9705701e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9705701e","IsMultiDynamicRange":false,"MultiDynamicRangeID":null,"MultiDynamicCollectionID":null,"SectionName":"Summary","BlockName":"B1","VenaRangeType":5,"DimensionIdStr":"-1","MemberIdStr":"-1","DimensionId":-1,"MemberId":-1,"Inc":""},"_vena_DYNR_SSummary_BB1_f1e279be_aac2339e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aac2339e","IsMultiDynamicRange":false,"MultiDynamicRangeID":null,"MultiDynamicCollectionID":null,"SectionName":"Summary","BlockName":"B1","VenaRangeType":5,"DimensionIdStr":"-1","MemberIdStr":"-1","DimensionId":-1,"MemberId":-1,"Inc":""},"_vena_DYNR_SSummary_BB1_f1e279be_ba4f1503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ba4f1503","IsMultiDynamicRange":false,"MultiDynamicRangeID":null,"MultiDynamicCollectionID":null,"SectionName":"Summary","BlockName":"B1","VenaRangeType":5,"DimensionIdStr":"-1","MemberIdStr":"-1","DimensionId":-1,"MemberId":-1,"Inc":""},"_vena_DYNR_SSummary_BB1_f1e279be_bffe050a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bffe050a","IsMultiDynamicRange":false,"MultiDynamicRangeID":null,"MultiDynamicCollectionID":null,"SectionName":"Summary","BlockName":"B1","VenaRangeType":5,"DimensionIdStr":"-1","MemberIdStr":"-1","DimensionId":-1,"MemberId":-1,"Inc":""},"_vena_DYNR_SSummary_BB1_f1e279be_e2757c47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e2757c47","IsMultiDynamicRange":false,"MultiDynamicRangeID":null,"MultiDynamicCollectionID":null,"SectionName":"Summary","BlockName":"B1","VenaRangeType":5,"DimensionIdStr":"-1","MemberIdStr":"-1","DimensionId":-1,"MemberId":-1,"Inc":""},"_vena_DYNR_SSummary_BB1_f1e279be_e83cf7c3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true,"DynamicRangeID":"f1e279be","DynamicRangeEntryID":"e83cf7c3","IsMultiDynamicRange":false,"MultiDynamicRangeID":null,"MultiDynamicCollectionID":null,"SectionName":"Summary","BlockName":"B1","VenaRangeType":5,"DimensionIdStr":"-1","MemberIdStr":"-1","DimensionId":-1,"MemberId":-1,"Inc":""},"_vena_DYNR_SSummary_BB1_f2519cac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f2519cac","DynamicRangeEntryID":null,"IsMultiDynamicRange":false,"MultiDynamicRangeID":null,"MultiDynamicCollectionID":null,"SectionName":"Summary","BlockName":"B1","VenaRangeType":5,"DimensionIdStr":"-1","MemberIdStr":"-1","DimensionId":-1,"MemberId":-1,"Inc":""},"_vena_DYNR_SSummary_BB2_53ebdec0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53ebdec0","DynamicRangeEntryID":null,"IsMultiDynamicRange":false,"MultiDynamicRangeID":null,"MultiDynamicCollectionID":null,"SectionName":"Summary","BlockName":"B2","VenaRangeType":5,"DimensionIdStr":"-1","MemberIdStr":"-1","DimensionId":-1,"MemberId":-1,"Inc":""},"_vena_DYNR_SSummary_BB2_5da6e506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5da6e506","DynamicRangeEntryID":null,"IsMultiDynamicRange":false,"MultiDynamicRangeID":null,"MultiDynamicCollectionID":null,"SectionName":"Summary","BlockName":"B2","VenaRangeType":5,"DimensionIdStr":"-1","MemberIdStr":"-1","DimensionId":-1,"MemberId":-1,"Inc":""},"_vena_DYNR_SSummary_BB2_74f2cd2f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74f2cd2f","DynamicRangeEntryID":null,"IsMultiDynamicRange":false,"MultiDynamicRangeID":null,"MultiDynamicCollectionID":null,"SectionName":"Summary","BlockName":"B2","VenaRangeType":5,"DimensionIdStr":"-1","MemberIdStr":"-1","DimensionId":-1,"MemberId":-1,"Inc":""},"_vena_DYNR_SSummary_BB2_a12a5a3a":{"SourceGlobalVariableId":-1,"SourceFormVariableId":"00000000-0000-0000-0000-000000000000","IsPageVariable":false,"IsLineItemDetailEnabled":false,"LineItemDetailOrder":0,"LineItemID":null,"PageVariableSectionReference":"","PageVariableDimensionName":null,"IsDynamicRange":true,"IsDynamicRangeEntry":false,"DynamicRangeID":"a12a5a3a","DynamicRangeEntryID":null,"IsMultiDynamicRange":false,"MultiDynamicRangeID":null,"MultiDynamicCollectionID":null,"SectionName":"Summary","BlockName":"B2","VenaRangeType":5,"DimensionIdStr":"-1","MemberIdStr":"-1","DimensionId":-1,"MemberId":-1,"Inc":""},"_vena_LI_SSummary_BB2_71de9f0f":{"SourceGlobalVariableId":-1,"SourceFormVariableId":"00000000-0000-0000-0000-000000000000","IsPageVariable":false,"IsLineItemDetailEnabled":true,"LineItemDetailOrder":0,"LineItemID":"71de9f0f"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4,"DimensionIdStr":"-1","MemberIdStr":"-1","DimensionId":-1,"MemberId":-1,"Inc":""},"_vena_LI_SSummary_BB2_b702127d":{"SourceGlobalVariableId":-1,"SourceFormVariableId":"00000000-0000-0000-0000-000000000000","IsPageVariable":false,"IsLineItemDetailEnabled":true,"LineItemDetailOrder":0,"LineItemID":"b702127d"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4,"DimensionIdStr":"-1","MemberIdStr":"-1","DimensionId":-1,"MemberId":-1,"Inc":""},"_vena_pvSet1_P_GV_875161897288466433":{"SourceGlobalVariableId":875161897288466433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pvSet1","BlockName":"","VenaRangeType":0,"DimensionIdStr":"GV","MemberIdStr":"875161897288466433","DimensionId":-1,"MemberId":-1,"Inc":""},"_vena_pvSet1_P_GV_875162140763488256":{"SourceGlobalVariableId":875162140763488256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pvSet1","BlockName":"","VenaRangeType":0,"DimensionIdStr":"GV","MemberIdStr":"875162140763488256","DimensionId":-1,"MemberId":-1,"Inc":""},"_vena_pvSet1_P_GV_875162809603981316":{"SourceGlobalVariableId":875162809603981316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pvSet1","BlockName":"","VenaRangeType":0,"DimensionIdStr":"GV","MemberIdStr":"875162809603981316","DimensionId":-1,"MemberId":-1,"Inc":""},"_vena_pvSet2_P_GV_875162072614567937":{"SourceGlobalVariableId":875162072614567937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pvSet2","BlockName":"","VenaRangeType":0,"DimensionIdStr":"GV","MemberIdStr":"875162072614567937","DimensionId":-1,"MemberId":-1,"Inc":""},"_vena_pvSet2_P_GV_875162303209013249":{"SourceGlobalVariableId":875162303209013249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pvSet2","BlockName":"","VenaRangeType":0,"DimensionIdStr":"GV","MemberIdStr":"875162303209013249","DimensionId":-1,"MemberId":-1,"Inc":""},"_vena_Selection_P_2_834908566723756034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2","MemberIdStr":"834908566723756034","DimensionId":2,"MemberId":834908566723756034,"Inc":""},"_vena_Selection_P_2_834908566765699072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2","MemberIdStr":"834908566765699072","DimensionId":2,"MemberId":834908566765699072,"Inc":""},"_vena_Selection_P_2_954278386845351937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2","MemberIdStr":"954278386845351937","DimensionId":2,"MemberId":954278386845351937,"Inc":""},"_vena_Selection_P_3_834589715324076032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3","MemberIdStr":"834589715324076032","DimensionId":3,"MemberId":834589715324076032,"Inc":""},"_vena_Selection_P_3_954278430013128704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3","MemberIdStr":"954278430013128704","DimensionId":3,"MemberId":954278430013128704,"Inc":""},"_vena_Selection_P_5_834592509702832128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5","MemberIdStr":"834592509702832128","DimensionId":5,"MemberId":834592509702832128,"Inc":""},"_vena_Selection_P_5_834592525671333888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5","MemberIdStr":"834592525671333888","DimensionId":5,"MemberId":834592525671333888,"Inc":""},"_vena_Selection_P_5_834593606367313920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5","MemberIdStr":"834593606367313920","DimensionId":5,"MemberId":834593606367313920,"Inc":""},"_vena_Selection_P_6_834592644713283584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6","MemberIdStr":"834592644713283584","DimensionId":6,"MemberId":834592644713283584,"Inc":""},"_vena_Selection_P_6_834592676468359168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6","MemberIdStr":"834592676468359168","DimensionId":6,"MemberId":834592676468359168,"Inc":""},"_vena_Selection_P_6_834592691988070400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6","MemberIdStr":"834592691988070400","DimensionId":6,"MemberId":834592691988070400,"Inc":""},"_vena_Selection_P_6_834592721372577792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6","MemberIdStr":"834592721372577792","DimensionId":6,"MemberId":834592721372577792,"Inc":""},"_vena_Selection_P_7_834590959106392064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7","MemberIdStr":"834590959106392064","DimensionId":7,"MemberId":834590959106392064,"Inc":""},"_vena_Selection_P_7_834590999900192768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7","MemberIdStr":"834590999900192768","DimensionId":7,"MemberId":834590999900192768,"Inc":""},"_vena_Selection_P_7_834591168439910400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election","BlockName":"","VenaRangeType":0,"DimensionIdStr":"7","MemberIdStr":"834591168439910400","DimensionId":7,"MemberId":834591168439910400,"Inc":""},"_vena_Summary_B1_C_6_834589832814133249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6","MemberIdStr":"834589832814133249","DimensionId":6,"MemberId":834589832814133249,"Inc":""},"_vena_Summary_B1_C_6_834594497707245568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6","MemberIdStr":"834594497707245568","DimensionId":6,"MemberId":834594497707245568,"Inc":""},"_vena_Summary_B1_C_6_834594515390431232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6","MemberIdStr":"834594515390431232","DimensionId":6,"MemberId":834594515390431232,"Inc":""},"_vena_Summary_B1_C_6_834594550227533824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6","MemberIdStr":"834594550227533824","DimensionId":6,"MemberId":834594550227533824,"Inc":""},"_vena_Summary_B1_C_6_834901102143078400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6","MemberIdStr":"834901102143078400","DimensionId":6,"MemberId":834901102143078400,"Inc":""},"_vena_Summary_B1_C_6_870850339477389313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6","MemberIdStr":"870850339477389313","DimensionId":6,"MemberId":870850339477389313,"Inc":""},"_vena_Summary_B1_C_FV_2a92fefc10a04c95a4d9916ef9672db4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"},"_vena_Summary_B1_C_FV_2a92fefc10a04c95a4d9916ef9672db4_1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1"},"_vena_Summary_B1_C_FV_2a92fefc10a04c95a4d9916ef9672db4_10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10"},"_vena_Summary_B1_C_FV_2a92fefc10a04c95a4d9916ef9672db4_11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11"},"_vena_Summary_B1_C_FV_2a92fefc10a04c95a4d9916ef9672db4_12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12"},"_vena_Summary_B1_C_FV_2a92fefc10a04c95a4d9916ef9672db4_13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13"},"_vena_Summary_B1_C_FV_2a92fefc10a04c95a4d9916ef9672db4_14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14"},"_vena_Summary_B1_C_FV_2a92fefc10a04c95a4d9916ef9672db4_15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15"},"_vena_Summary_B1_C_FV_2a92fefc10a04c95a4d9916ef9672db4_16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16"},"_vena_Summary_B1_C_FV_2a92fefc10a04c95a4d9916ef9672db4_17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17"},"_vena_Summary_B1_C_FV_2a92fefc10a04c95a4d9916ef9672db4_18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18"},"_vena_Summary_B1_C_FV_2a92fefc10a04c95a4d9916ef9672db4_19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19"},"_vena_Summary_B1_C_FV_2a92fefc10a04c95a4d9916ef9672db4_2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2"},"_vena_Summary_B1_C_FV_2a92fefc10a04c95a4d9916ef9672db4_20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20"},"_vena_Summary_B1_C_FV_2a92fefc10a04c95a4d9916ef9672db4_21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21"},"_vena_Summary_B1_C_FV_2a92fefc10a04c95a4d9916ef9672db4_22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22"},"_vena_Summary_B1_C_FV_2a92fefc10a04c95a4d9916ef9672db4_23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23"},"_vena_Summary_B1_C_FV_2a92fefc10a04c95a4d9916ef9672db4_3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3"},"_vena_Summary_B1_C_FV_2a92fefc10a04c95a4d9916ef9672db4_4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4"},"_vena_Summary_B1_C_FV_2a92fefc10a04c95a4d9916ef9672db4_5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5"},"_vena_Summary_B1_C_FV_2a92fefc10a04c95a4d9916ef9672db4_6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6"},"_vena_Summary_B1_C_FV_2a92fefc10a04c95a4d9916ef9672db4_7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7"},"_vena_Summary_B1_C_FV_2a92fefc10a04c95a4d9916ef9672db4_8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8"},"_vena_Summary_B1_C_FV_2a92fefc10a04c95a4d9916ef9672db4_9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2a92fefc10a04c95a4d9916ef9672db4","DimensionId":-1,"MemberId":-1,"Inc":"9"},"_vena_Summary_B1_C_FV_4224d69c88944b068ca8e68cd8b120f4_100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100"},"_vena_Summary_B1_C_FV_4224d69c88944b068ca8e68cd8b120f4_101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101"},"_vena_Summary_B1_C_FV_4224d69c88944b068ca8e68cd8b120f4_102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102"},"_vena_Summary_B1_C_FV_4224d69c88944b068ca8e68cd8b120f4_103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103"},"_vena_Summary_B1_C_FV_4224d69c88944b068ca8e68cd8b120f4_104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104"},"_vena_Summary_B1_C_FV_4224d69c88944b068ca8e68cd8b120f4_105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105"},"_vena_Summary_B1_C_FV_4224d69c88944b068ca8e68cd8b120f4_106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106"},"_vena_Summary_B1_C_FV_4224d69c88944b068ca8e68cd8b120f4_107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107"},"_vena_Summary_B1_C_FV_4224d69c88944b068ca8e68cd8b120f4_108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108"},"_vena_Summary_B1_C_FV_4224d69c88944b068ca8e68cd8b120f4_109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109"},"_vena_Summary_B1_C_FV_4224d69c88944b068ca8e68cd8b120f4_110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110"},"_vena_Summary_B1_C_FV_4224d69c88944b068ca8e68cd8b120f4_111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111"},"_vena_Summary_B1_C_FV_4224d69c88944b068ca8e68cd8b120f4_112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112"},"_vena_Summary_B1_C_FV_4224d69c88944b068ca8e68cd8b120f4_113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113"},"_vena_Summary_B1_C_FV_4224d69c88944b068ca8e68cd8b120f4_114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114"},"_vena_Summary_B1_C_FV_4224d69c88944b068ca8e68cd8b120f4_115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115"},"_vena_Summary_B1_C_FV_4224d69c88944b068ca8e68cd8b120f4_116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116"},"_vena_Summary_B1_C_FV_4224d69c88944b068ca8e68cd8b120f4_117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117"},"_vena_Summary_B1_C_FV_4224d69c88944b068ca8e68cd8b120f4_118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118"},"_vena_Summary_B1_C_FV_4224d69c88944b068ca8e68cd8b120f4_119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119"},"_vena_Summary_B1_C_FV_4224d69c88944b068ca8e68cd8b120f4_90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90"},"_vena_Summary_B1_C_FV_4224d69c88944b068ca8e68cd8b120f4_91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91"},"_vena_Summary_B1_C_FV_4224d69c88944b068ca8e68cd8b120f4_92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92"},"_vena_Summary_B1_C_FV_4224d69c88944b068ca8e68cd8b120f4_93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93"},"_vena_Summary_B1_C_FV_4224d69c88944b068ca8e68cd8b120f4_94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94"},"_vena_Summary_B1_C_FV_4224d69c88944b068ca8e68cd8b120f4_95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95"},"_vena_Summary_B1_C_FV_4224d69c88944b068ca8e68cd8b120f4_96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96"},"_vena_Summary_B1_C_FV_4224d69c88944b068ca8e68cd8b120f4_97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97"},"_vena_Summary_B1_C_FV_4224d69c88944b068ca8e68cd8b120f4_98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98"},"_vena_Summary_B1_C_FV_4224d69c88944b068ca8e68cd8b120f4_99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4224d69c88944b068ca8e68cd8b120f4","DimensionId":-1,"MemberId":-1,"Inc":"99"},"_vena_Summary_B1_C_FV_ee8ad836ba95442384190e568cc07d68_100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100"},"_vena_Summary_B1_C_FV_ee8ad836ba95442384190e568cc07d68_101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101"},"_vena_Summary_B1_C_FV_ee8ad836ba95442384190e568cc07d68_102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102"},"_vena_Summary_B1_C_FV_ee8ad836ba95442384190e568cc07d68_103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103"},"_vena_Summary_B1_C_FV_ee8ad836ba95442384190e568cc07d68_104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104"},"_vena_Summary_B1_C_FV_ee8ad836ba95442384190e568cc07d68_75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75"},"_vena_Summary_B1_C_FV_ee8ad836ba95442384190e568cc07d68_76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76"},"_vena_Summary_B1_C_FV_ee8ad836ba95442384190e568cc07d68_77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77"},"_vena_Summary_B1_C_FV_ee8ad836ba95442384190e568cc07d68_78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78"},"_vena_Summary_B1_C_FV_ee8ad836ba95442384190e568cc07d68_79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79"},"_vena_Summary_B1_C_FV_ee8ad836ba95442384190e568cc07d68_80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80"},"_vena_Summary_B1_C_FV_ee8ad836ba95442384190e568cc07d68_81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81"},"_vena_Summary_B1_C_FV_ee8ad836ba95442384190e568cc07d68_82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82"},"_vena_Summary_B1_C_FV_ee8ad836ba95442384190e568cc07d68_83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83"},"_vena_Summary_B1_C_FV_ee8ad836ba95442384190e568cc07d68_84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84"},"_vena_Summary_B1_C_FV_ee8ad836ba95442384190e568cc07d68_85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85"},"_vena_Summary_B1_C_FV_ee8ad836ba95442384190e568cc07d68_86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86"},"_vena_Summary_B1_C_FV_ee8ad836ba95442384190e568cc07d68_87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87"},"_vena_Summary_B1_C_FV_ee8ad836ba95442384190e568cc07d68_88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88"},"_vena_Summary_B1_C_FV_ee8ad836ba95442384190e568cc07d68_89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89"},"_vena_Summary_B1_C_FV_ee8ad836ba95442384190e568cc07d68_90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90"},"_vena_Summary_B1_C_FV_ee8ad836ba95442384190e568cc07d68_91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91"},"_vena_Summary_B1_C_FV_ee8ad836ba95442384190e568cc07d68_92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92"},"_vena_Summary_B1_C_FV_ee8ad836ba95442384190e568cc07d68_93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93"},"_vena_Summary_B1_C_FV_ee8ad836ba95442384190e568cc07d68_94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94"},"_vena_Summary_B1_C_FV_ee8ad836ba95442384190e568cc07d68_95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95"},"_vena_Summary_B1_C_FV_ee8ad836ba95442384190e568cc07d68_96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96"},"_vena_Summary_B1_C_FV_ee8ad836ba95442384190e568cc07d68_97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97"},"_vena_Summary_B1_C_FV_ee8ad836ba95442384190e568cc07d68_98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98"},"_vena_Summary_B1_C_FV_ee8ad836ba95442384190e568cc07d68_99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2,"DimensionIdStr":"FV","MemberIdStr":"ee8ad836ba95442384190e568cc07d68","DimensionId":-1,"MemberId":-1,"Inc":"99"},"_vena_Summary_B1_R_1_834602596019077120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834602596019077120","DimensionId":1,"MemberId":834602596019077120,"Inc":""},"_vena_Summary_B1_R_1_834908565922643968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834908565922643968","DimensionId":1,"MemberId":834908565922643968,"Inc":""},"_vena_Summary_B1_R_1_834908565935226880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834908565935226880","DimensionId":1,"MemberId":834908565935226880,"Inc":""},"_vena_Summary_B1_R_1_834908565947809792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834908565947809792","DimensionId":1,"MemberId":834908565947809792,"Inc":""},"_vena_Summary_B1_R_1_834908566031695872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834908566031695872","DimensionId":1,"MemberId":834908566031695872,"Inc":""},"_vena_Summary_B1_R_1_834908566040084480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834908566040084480","DimensionId":1,"MemberId":834908566040084480,"Inc":""},"_vena_Summary_B1_R_1_834908566052667392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834908566052667392","DimensionId":1,"MemberId":834908566052667392,"Inc":""},"_vena_Summary_B1_R_1_834908566052667397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834908566052667397","DimensionId":1,"MemberId":834908566052667397,"Inc":""},"_vena_Summary_B1_R_1_834908566056861697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834908566056861697","DimensionId":1,"MemberId":834908566056861697,"Inc":""},"_vena_Summary_B1_R_1_834908566061056001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834908566061056001","DimensionId":1,"MemberId":834908566061056001,"Inc":""},"_vena_Summary_B1_R_1_834908566065250305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834908566065250305","DimensionId":1,"MemberId":834908566065250305,"Inc":""},"_vena_Summary_B1_R_1_834908566065250307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834908566065250307","DimensionId":1,"MemberId":834908566065250307,"Inc":""},"_vena_Summary_B1_R_1_834908566069444609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834908566069444609","DimensionId":1,"MemberId":834908566069444609,"Inc":""},"_vena_Summary_B1_R_1_834908566073638913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834908566073638913","DimensionId":1,"MemberId":834908566073638913,"Inc":""},"_vena_Summary_B1_R_1_834908566077833217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834908566077833217","DimensionId":1,"MemberId":834908566077833217,"Inc":""},"_vena_Summary_B1_R_1_834908566077833219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834908566077833219","DimensionId":1,"MemberId":834908566077833219,"Inc":""},"_vena_Summary_B1_R_1_834908566082027521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834908566082027521","DimensionId":1,"MemberId":834908566082027521,"Inc":""},"_vena_Summary_B1_R_1_834908566086221825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834908566086221825","DimensionId":1,"MemberId":834908566086221825,"Inc":""},"_vena_Summary_B1_R_1_834908566136553475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834908566136553475","DimensionId":1,"MemberId":834908566136553475,"Inc":""},"_vena_Summary_B1_R_1_834908566144942081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834908566144942081","DimensionId":1,"MemberId":834908566144942081,"Inc":""},"_vena_Summary_B1_R_1_866291072291045377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866291072291045377","DimensionId":1,"MemberId":866291072291045377,"Inc":""},"_vena_Summary_B1_R_1_941157698412871681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1","MemberIdStr":"941157698412871681","DimensionId":1,"MemberId":941157698412871681,"Inc":""},"_vena_Summary_B1_R_4_834589146194771972_132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132"},"_vena_Summary_B1_R_4_834589146194771972_147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147"},"_vena_Summary_B1_R_4_834589146194771972_148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148"},"_vena_Summary_B1_R_4_834589146194771972_149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149"},"_vena_Summary_B1_R_4_834589146194771972_150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150"},"_vena_Summary_B1_R_4_834589146194771972_151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151"},"_vena_Summary_B1_R_4_834589146194771972_152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152"},"_vena_Summary_B1_R_4_834589146194771972_153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153"},"_vena_Summary_B1_R_4_834589146194771972_154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154"},"_vena_Summary_B1_R_4_834589146194771972_155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155"},"_vena_Summary_B1_R_4_834589146194771972_156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156"},"_vena_Summary_B1_R_4_834589146194771972_157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157"},"_vena_Summary_B1_R_4_834589146194771972_158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158"},"_vena_Summary_B1_R_4_834589146194771972_159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159"},"_vena_Summary_B1_R_4_834589146194771972_176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176"},"_vena_Summary_B1_R_4_834589146194771972_178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178"},"_vena_Summary_B1_R_4_834589146194771972_179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179"},"_vena_Summary_B1_R_4_834589146194771972_34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34"},"_vena_Summary_B1_R_4_834589146194771972_35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35"},"_vena_Summary_B1_R_4_834589146194771972_36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36"},"_vena_Summary_B1_R_4_834589146194771972_37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37"},"_vena_Summary_B1_R_4_834589146194771972_39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39"},"_vena_Summary_B1_R_4_834589146194771972_40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40"},"_vena_Summary_B1_R_4_834589146194771972_41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41"},"_vena_Summary_B1_R_4_834589146194771972_42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42"},"_vena_Summary_B1_R_4_834589146194771972_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7"},"_vena_Summary_B1_R_4_834589146194771972_83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83"},"_vena_Summary_B1_R_4_834589146194771972_9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834589146194771972","DimensionId":4,"MemberId":834589146194771972,"Inc":"9"},"_vena_Summary_B1_R_4_834589347684155392_1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834589347684155392","DimensionId":4,"MemberId":834589347684155392,"Inc":"1"},"_vena_Summary_B1_R_4_834589347684155392_32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834589347684155392","DimensionId":4,"MemberId":834589347684155392,"Inc":"32"},"_vena_Summary_B1_R_4_834589347684155392_33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834589347684155392","DimensionId":4,"MemberId":834589347684155392,"Inc":"33"},"_vena_Summary_B1_R_4_834589347684155392_34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834589347684155392","DimensionId":4,"MemberId":834589347684155392,"Inc":"34"},"_vena_Summary_B1_R_4_834589347684155392_35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834589347684155392","DimensionId":4,"MemberId":834589347684155392,"Inc":"35"},"_vena_Summary_B1_R_4_834589347684155392_36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834589347684155392","DimensionId":4,"MemberId":834589347684155392,"Inc":"36"},"_vena_Summary_B1_R_4_834589347684155392_37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834589347684155392","DimensionId":4,"MemberId":834589347684155392,"Inc":"37"},"_vena_Summary_B1_R_4_834589347684155392_45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1","VenaRangeType":1,"DimensionIdStr":"4","MemberIdStr":"834589347684155392","DimensionId":4,"MemberId":834589347684155392,"Inc":"45"},"_vena_Summary_B2_C_6_834589832814133249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6","MemberIdStr":"834589832814133249","DimensionId":6,"MemberId":834589832814133249,"Inc":""},"_vena_Summary_B2_C_6_834594497707245568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6","MemberIdStr":"834594497707245568","DimensionId":6,"MemberId":834594497707245568,"Inc":""},"_vena_Summary_B2_C_6_834594515390431232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6","MemberIdStr":"834594515390431232","DimensionId":6,"MemberId":834594515390431232,"Inc":""},"_vena_Summary_B2_C_6_834594550227533824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6","MemberIdStr":"834594550227533824","DimensionId":6,"MemberId":834594550227533824,"Inc":""},"_vena_Summary_B2_C_6_834901102143078400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6","MemberIdStr":"834901102143078400","DimensionId":6,"MemberId":834901102143078400,"Inc":""},"_vena_Summary_B2_C_FV_2a92fefc10a04c95a4d9916ef9672db4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"},"_vena_Summary_B2_C_FV_2a92fefc10a04c95a4d9916ef9672db4_1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1"},"_vena_Summary_B2_C_FV_2a92fefc10a04c95a4d9916ef9672db4_10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10"},"_vena_Summary_B2_C_FV_2a92fefc10a04c95a4d9916ef9672db4_11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11"},"_vena_Summary_B2_C_FV_2a92fefc10a04c95a4d9916ef9672db4_12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12"},"_vena_Summary_B2_C_FV_2a92fefc10a04c95a4d9916ef9672db4_13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13"},"_vena_Summary_B2_C_FV_2a92fefc10a04c95a4d9916ef9672db4_14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14"},"_vena_Summary_B2_C_FV_2a92fefc10a04c95a4d9916ef9672db4_15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15"},"_vena_Summary_B2_C_FV_2a92fefc10a04c95a4d9916ef9672db4_16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16"},"_vena_Summary_B2_C_FV_2a92fefc10a04c95a4d9916ef9672db4_17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17"},"_vena_Summary_B2_C_FV_2a92fefc10a04c95a4d9916ef9672db4_18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18"},"_vena_Summary_B2_C_FV_2a92fefc10a04c95a4d9916ef9672db4_19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19"},"_vena_Summary_B2_C_FV_2a92fefc10a04c95a4d9916ef9672db4_2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2"},"_vena_Summary_B2_C_FV_2a92fefc10a04c95a4d9916ef9672db4_20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20"},"_vena_Summary_B2_C_FV_2a92fefc10a04c95a4d9916ef9672db4_21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21"},"_vena_Summary_B2_C_FV_2a92fefc10a04c95a4d9916ef9672db4_22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22"},"_vena_Summary_B2_C_FV_2a92fefc10a04c95a4d9916ef9672db4_23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23"},"_vena_Summary_B2_C_FV_2a92fefc10a04c95a4d9916ef9672db4_3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3"},"_vena_Summary_B2_C_FV_2a92fefc10a04c95a4d9916ef9672db4_4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4"},"_vena_Summary_B2_C_FV_2a92fefc10a04c95a4d9916ef9672db4_5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5"},"_vena_Summary_B2_C_FV_2a92fefc10a04c95a4d9916ef9672db4_6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6"},"_vena_Summary_B2_C_FV_2a92fefc10a04c95a4d9916ef9672db4_7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7"},"_vena_Summary_B2_C_FV_2a92fefc10a04c95a4d9916ef9672db4_8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8"},"_vena_Summary_B2_C_FV_2a92fefc10a04c95a4d9916ef9672db4_9":{"SourceGlobalVariableId":-1,"SourceFormVariableId":"2a92fefc-10a0-4c95-a4d9-916ef9672db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2a92fefc10a04c95a4d9916ef9672db4","DimensionId":-1,"MemberId":-1,"Inc":"9"},"_vena_Summary_B2_C_FV_4224d69c88944b068ca8e68cd8b120f4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"},"_vena_Summary_B2_C_FV_4224d69c88944b068ca8e68cd8b120f4_1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1"},"_vena_Summary_B2_C_FV_4224d69c88944b068ca8e68cd8b120f4_10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10"},"_vena_Summary_B2_C_FV_4224d69c88944b068ca8e68cd8b120f4_11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11"},"_vena_Summary_B2_C_FV_4224d69c88944b068ca8e68cd8b120f4_12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12"},"_vena_Summary_B2_C_FV_4224d69c88944b068ca8e68cd8b120f4_13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13"},"_vena_Summary_B2_C_FV_4224d69c88944b068ca8e68cd8b120f4_14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14"},"_vena_Summary_B2_C_FV_4224d69c88944b068ca8e68cd8b120f4_15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15"},"_vena_Summary_B2_C_FV_4224d69c88944b068ca8e68cd8b120f4_16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16"},"_vena_Summary_B2_C_FV_4224d69c88944b068ca8e68cd8b120f4_17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17"},"_vena_Summary_B2_C_FV_4224d69c88944b068ca8e68cd8b120f4_18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18"},"_vena_Summary_B2_C_FV_4224d69c88944b068ca8e68cd8b120f4_19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19"},"_vena_Summary_B2_C_FV_4224d69c88944b068ca8e68cd8b120f4_2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2"},"_vena_Summary_B2_C_FV_4224d69c88944b068ca8e68cd8b120f4_20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20"},"_vena_Summary_B2_C_FV_4224d69c88944b068ca8e68cd8b120f4_21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21"},"_vena_Summary_B2_C_FV_4224d69c88944b068ca8e68cd8b120f4_22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22"},"_vena_Summary_B2_C_FV_4224d69c88944b068ca8e68cd8b120f4_23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23"},"_vena_Summary_B2_C_FV_4224d69c88944b068ca8e68cd8b120f4_24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24"},"_vena_Summary_B2_C_FV_4224d69c88944b068ca8e68cd8b120f4_25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25"},"_vena_Summary_B2_C_FV_4224d69c88944b068ca8e68cd8b120f4_26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26"},"_vena_Summary_B2_C_FV_4224d69c88944b068ca8e68cd8b120f4_27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27"},"_vena_Summary_B2_C_FV_4224d69c88944b068ca8e68cd8b120f4_28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28"},"_vena_Summary_B2_C_FV_4224d69c88944b068ca8e68cd8b120f4_3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3"},"_vena_Summary_B2_C_FV_4224d69c88944b068ca8e68cd8b120f4_4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4"},"_vena_Summary_B2_C_FV_4224d69c88944b068ca8e68cd8b120f4_5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5"},"_vena_Summary_B2_C_FV_4224d69c88944b068ca8e68cd8b120f4_6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6"},"_vena_Summary_B2_C_FV_4224d69c88944b068ca8e68cd8b120f4_7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7"},"_vena_Summary_B2_C_FV_4224d69c88944b068ca8e68cd8b120f4_8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8"},"_vena_Summary_B2_C_FV_4224d69c88944b068ca8e68cd8b120f4_9":{"SourceGlobalVariableId":-1,"SourceFormVariableId":"4224d69c-8894-4b06-8ca8-e68cd8b120f4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4224d69c88944b068ca8e68cd8b120f4","DimensionId":-1,"MemberId":-1,"Inc":"9"},"_vena_Summary_B2_C_FV_ee8ad836ba95442384190e568cc07d68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"},"_vena_Summary_B2_C_FV_ee8ad836ba95442384190e568cc07d68_1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1"},"_vena_Summary_B2_C_FV_ee8ad836ba95442384190e568cc07d68_10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10"},"_vena_Summary_B2_C_FV_ee8ad836ba95442384190e568cc07d68_11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11"},"_vena_Summary_B2_C_FV_ee8ad836ba95442384190e568cc07d68_12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12"},"_vena_Summary_B2_C_FV_ee8ad836ba95442384190e568cc07d68_13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13"},"_vena_Summary_B2_C_FV_ee8ad836ba95442384190e568cc07d68_14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14"},"_vena_Summary_B2_C_FV_ee8ad836ba95442384190e568cc07d68_15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15"},"_vena_Summary_B2_C_FV_ee8ad836ba95442384190e568cc07d68_16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16"},"_vena_Summary_B2_C_FV_ee8ad836ba95442384190e568cc07d68_17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17"},"_vena_Summary_B2_C_FV_ee8ad836ba95442384190e568cc07d68_18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18"},"_vena_Summary_B2_C_FV_ee8ad836ba95442384190e568cc07d68_19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19"},"_vena_Summary_B2_C_FV_ee8ad836ba95442384190e568cc07d68_2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2"},"_vena_Summary_B2_C_FV_ee8ad836ba95442384190e568cc07d68_20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20"},"_vena_Summary_B2_C_FV_ee8ad836ba95442384190e568cc07d68_21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21"},"_vena_Summary_B2_C_FV_ee8ad836ba95442384190e568cc07d68_22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22"},"_vena_Summary_B2_C_FV_ee8ad836ba95442384190e568cc07d68_23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23"},"_vena_Summary_B2_C_FV_ee8ad836ba95442384190e568cc07d68_24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24"},"_vena_Summary_B2_C_FV_ee8ad836ba95442384190e568cc07d68_25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25"},"_vena_Summary_B2_C_FV_ee8ad836ba95442384190e568cc07d68_26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26"},"_vena_Summary_B2_C_FV_ee8ad836ba95442384190e568cc07d68_27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27"},"_vena_Summary_B2_C_FV_ee8ad836ba95442384190e568cc07d68_28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28"},"_vena_Summary_B2_C_FV_ee8ad836ba95442384190e568cc07d68_3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3"},"_vena_Summary_B2_C_FV_ee8ad836ba95442384190e568cc07d68_4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4"},"_vena_Summary_B2_C_FV_ee8ad836ba95442384190e568cc07d68_5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5"},"_vena_Summary_B2_C_FV_ee8ad836ba95442384190e568cc07d68_6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6"},"_vena_Summary_B2_C_FV_ee8ad836ba95442384190e568cc07d68_7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7"},"_vena_Summary_B2_C_FV_ee8ad836ba95442384190e568cc07d68_8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8"},"_vena_Summary_B2_C_FV_ee8ad836ba95442384190e568cc07d68_9":{"SourceGlobalVariableId":-1,"SourceFormVariableId":"ee8ad836-ba95-4423-8419-0e568cc07d68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2,"DimensionIdStr":"FV","MemberIdStr":"ee8ad836ba95442384190e568cc07d68","DimensionId":-1,"MemberId":-1,"Inc":"9"},"_vena_Summary_B2_R_1_834908566597926913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1,"DimensionIdStr":"1","MemberIdStr":"834908566597926913","DimensionId":1,"MemberId":834908566597926913,"Inc":""},"_vena_Summary_B2_R_1_834908566606315520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1,"DimensionIdStr":"1","MemberIdStr":"834908566606315520","DimensionId":1,"MemberId":834908566606315520,"Inc":""},"_vena_Summary_B2_R_4_834589146194771972_1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1,"DimensionIdStr":"4","MemberIdStr":"834589146194771972","DimensionId":4,"MemberId":834589146194771972,"Inc":"1"},"_vena_Summary_B2_R_4_834589146194771972_16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1,"DimensionIdStr":"4","MemberIdStr":"834589146194771972","DimensionId":4,"MemberId":834589146194771972,"Inc":"16"},"_vena_Summary_B2_R_4_834589146194771972_17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1,"DimensionIdStr":"4","MemberIdStr":"834589146194771972","DimensionId":4,"MemberId":834589146194771972,"Inc":"17"},"_vena_Summary_B2_R_4_834589146194771972_2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1,"DimensionIdStr":"4","MemberIdStr":"834589146194771972","DimensionId":4,"MemberId":834589146194771972,"Inc":"2"},"_vena_Summary_B2_R_4_834589146194771972_3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1,"DimensionIdStr":"4","MemberIdStr":"834589146194771972","DimensionId":4,"MemberId":834589146194771972,"Inc":"3"},"_vena_Summary_B2_R_4_834589146194771972_9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B2","VenaRangeType":1,"DimensionIdStr":"4","MemberIdStr":"834589146194771972","DimensionId":4,"MemberId":834589146194771972,"Inc":"9"},"_vena_Summary_P_8_834589883485519875":{"SourceGlobalVariableId":-1,"SourceFormVariableId":"00000000-0000-0000-0000-000000000000","IsPageVariable":false,"IsLineItemDetailEnabled":false,"LineItemDetailOrder":0,"LineItemID":null,"PageVariableSectionReference":"","PageVariableDimensionName":null,"IsDynamicRange":false,"IsDynamicRangeEntry":false,"DynamicRangeID":null,"DynamicRangeEntryID":null,"IsMultiDynamicRange":false,"MultiDynamicRangeID":null,"MultiDynamicCollectionID":null,"SectionName":"Summary","BlockName":"","VenaRangeType":0,"DimensionIdStr":"8","MemberIdStr":"834589883485519875","DimensionId":8,"MemberId":834589883485519875,"Inc":""},"_vena_Summary_P_PVSelection_2":{"SourceGlobalVariableId":-1,"SourceFormVariableId":"00000000-0000-0000-0000-000000000000","IsPageVariable":true,"IsLineItemDetailEnabled":false,"LineItemDetailOrder":0,"LineItemID":null,"PageVariableSectionReference":"Selection","PageVariableDimensionName":null,"IsDynamicRange":false,"IsDynamicRangeEntry":false,"DynamicRangeID":null,"DynamicRangeEntryID":null,"IsMultiDynamicRange":false,"MultiDynamicRangeID":null,"MultiDynamicCollectionID":null,"SectionName":"Summary","BlockName":"","VenaRangeType":0,"DimensionIdStr":"2","MemberIdStr":"-1","DimensionId":2,"MemberId":-1,"Inc":""},"_vena_Summary_P_PVSelection_3":{"SourceGlobalVariableId":-1,"SourceFormVariableId":"00000000-0000-0000-0000-000000000000","IsPageVariable":true,"IsLineItemDetailEnabled":false,"LineItemDetailOrder":0,"LineItemID":null,"PageVariableSectionReference":"Selection","PageVariableDimensionName":null,"IsDynamicRange":false,"IsDynamicRangeEntry":false,"DynamicRangeID":null,"DynamicRangeEntryID":null,"IsMultiDynamicRange":false,"MultiDynamicRangeID":null,"MultiDynamicCollectionID":null,"SectionName":"Summary","BlockName":"","VenaRangeType":0,"DimensionIdStr":"3","MemberIdStr":"-1","DimensionId":3,"MemberId":-1,"Inc":""}},"DynamicRangeStoreData":{"1d543464":{"guid":"1d543464","dimension":1,"member":476551404849463296,"filter":5,"referenceGlobalVariable":false,"globalVaribleId":"00000000-0000-0000-0000-000000000000","globalVaribleSnowflake":-1,"referenceFormVariable":false,"formVaribleId":"00000000-0000-0000-0000-000000000000","sorted":true,"dynamicExpression":null,"DynamicExpressionObject":null,"staticPageMembers":null},"e3fc6380":{"guid":"e3fc6380","dimension":1,"member":476551405071761411,"filter":5,"referenceGlobalVariable":false,"globalVaribleId":"00000000-0000-0000-0000-000000000000","globalVaribleSnowflake":-1,"referenceFormVariable":false,"formVaribleId":"00000000-0000-0000-0000-000000000000","sorted":true,"dynamicExpression":null,"DynamicExpressionObject":null,"staticPageMembers":null},"a47e7343":{"guid":"a47e7343","dimension":1,"member":476551406082588673,"filter":5,"referenceGlobalVariable":false,"globalVaribleId":"00000000-0000-0000-0000-000000000000","globalVaribleSnowflake":-1,"referenceFormVariable":false,"formVaribleId":"00000000-0000-0000-0000-000000000000","sorted":true,"dynamicExpression":null,"DynamicExpressionObject":null,"staticPageMembers":null},"79bbffc":{"guid":"79bbffc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7azd2pzUeiHdJ0MxpCoxy2QfpCm20T870td3QRzIUzH7nJy3uR93hPIDhXlGmrkPe1QBPkSeLBGXt/UkQ+CUIY89850HHdgOLY1GtnuyDJkj+atTKrGQnC6bAQcjyUVcCJKjjzbMH7KMadi2+1NgbEUNsChWEFMckAeQnpn39b3QPjqNdtWsiP1sSRsr++WMyIPiqBYw0drudevTm4aCnTzN+iWAt24AfnAsK4LbivArZuAm9cFH/7RxPvn3O2WCjslxQssvu9a+JTDSrJVjbgkkaNINPwPiZIZfqwOVNYlOVxFDnv/rCNGanEiqksuQC43hNUg2TllzC/fiy+D+pha/l1Fw9iJIATyBoo+zaGoaVl0I/CJIJG0Ywc/xbTmhDVtyiDOcHqPp1mQxL1JkmVJFOI5DnsRjiY4XUxxGPbORqFp+jjL0mDykOFTifL9NQ3tPwGwBnk2iw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irectInput","MemberNameSearchType":0,"NodeId":6,"NodeParentIndex":5},{"MemberId":-1,"Detail":781667406329937920,"DimId":1,"AttributeId":-1,"Operator":-1,"OperatorArity":-1,"CellReferenceName":"Range_OPEXparent2","MemberNameSearchType":0,"NodeId":7,"NodeParentIndex":3}],"lastNodeId":7,"sorted":false,"DrillDownMembersMemberIds":null,"DrillDownLeavesMemberIds":null,"DimensionId":1,"DataModelId":781667406329937920,"Value":"INTERSECTION(BOTTOMLEVEL(MEMBER_CELL(Range_OPEXparent2)),ATTRIBUTE_CELL(Range_Attribute_DirectInput))"},"staticPageMembers":null},"3de7a9a7":{"guid":"3de7a9a7","dimension":8,"member":781726883262889984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33cf60dc":{"guid":"33cf60dc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7azd2pzUeiHdJ0MxpCoxy2QfpCm20T870td3QRzIUzH7nJy3uR93hPIDhXlGmrkPe1QBPkSeLBGXt/UkQ+CUIY89850HHdgOLY1GtnuyDJkj+atTKrGQnC6bAQcjyUVcCJKjjzbMH7KMadi2+1NgbEUNsChWEFMckAeQnpn39b3QPjqNdtWsiP1sSRsr++WMyIPiqBYw0drudevTm4aCnTzN+iWAt24AfnAsK4LbivArZuAm9cFH/7RxPvn3O2WCjslxQssvu9a+JTDSrJVjbgkkaNINPwPiZIZfqwOVPYlOVxFDnv/rCNGanEiqksuQC43hNUg2TllzC/fiy+D+pha/l1Fw9iJIATyBoo+zaGoaVl0I/CJIJG0Ywc/xbTmhDVtyiDOcHqPp1mQxL1JkmVJFOI5DnsRjiY4XUxxGPbORqFp+jjL0mDykOFTifL9NQ3tPwEXNNJPiw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irectInput","MemberNameSearchType":0,"NodeId":6,"NodeParentIndex":5},{"MemberId":-1,"Detail":781667406329937920,"DimId":1,"AttributeId":-1,"Operator":-1,"OperatorArity":-1,"CellReferenceName":"Range_OPEXparent3","MemberNameSearchType":0,"NodeId":7,"NodeParentIndex":3}],"lastNodeId":7,"sorted":false,"DrillDownMembersMemberIds":null,"DrillDownLeavesMemberIds":null,"DimensionId":1,"DataModelId":781667406329937920,"Value":"INTERSECTION(BOTTOMLEVEL(MEMBER_CELL(Range_OPEXparent3)),ATTRIBUTE_CELL(Range_Attribute_DirectInput))"},"staticPageMembers":null},"185d0438":{"guid":"185d0438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LHTQD7XaOz9yUeiH1EwGY0jU4yykaUnjNhH/+1JXt4IdONTd5eS8yXnec0L2iGcrKJD7vEcBpAsQ3gq5D6aOxiBpwpDr9Mxu12kbXdvq922nbxkql6SlTKkGUopksZVwOhblIKjMBHJtw/gJByKRu2pvBIzFsAYBfAkhTQG5COlV+TKeAhXLDdnlKqP0oSIsr6+WE6oOSo+v4KMsedBvTm4aDejmNehWA7pxB/K2Yd0W3G4At+4AXo8q7nKrCTum/BXm0QQ/5Ueq9iU+nAYf9l0GcG7kqgF0/unl/HkA33fNI7kBQSDNGZVwiadeg6fO4UVHjBayJioyIUEt15QVoHyIhLFx9s6/ChSnDqjfi28Zqwl8oG/QkE9S4EWS8aodYyppoMqx4wtp6NyMsm3p2AsJjqd4RLwobA0jQqLAxzPstwIcDHE8H2Hfb529S03TB4TE3vCR4Lrkl85pGjp8Av6BXSCP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4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OtherTemplate","MemberNameSearchType":0,"NodeId":8,"NodeParentIndex":5}],"lastNodeId":8,"sorted":false,"DrillDownMembersMemberIds":null,"DrillDownLeavesMemberIds":null,"DimensionId":1,"DataModelId":781667406329937920,"Value":"INTERSECTION(BOTTOMLEVEL(MEMBER_CELL(Range_OPEXparent4)),ATTRIBUTE_CELL(Range_Attribute_OtherTemplate))"},"staticPageMembers":null},"3522cdea":{"guid":"3522cdea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7azd2pzUeiHdJkMxpCox62QfpCm20T870td3QRzIUzH7nJy3uR93hPIDhXlGmrkPe1QBPkSeLBGXt/UkQ+CZgx57p3pOO7AcGxrNLLdkWXIXpa3MqkaC8GzZSPgeCypgFNRcuTZhvFTjnkmtt3eFBhLYQMcihXENAfkIaR39m19D5SvXsm2kh2pjyVhe323nFF5UATFGj5ay71+dXLTUKCbv0G3FOjGDcgHhnVdcFsBbt0E3Lwu+PCPJt4/5263VNgpLV5g8X3Xws84rCRb1YhLEjmKRMP/kCiZ4cfqQDW4JIeryGHvn3XEaC1ORHXJBcjlhrIaJDvPGPPL9+LLoD6mln9X0TB2IgiBvoGin+VQ1FlZdCPwqaCRtGMHP8W05pQ1bcogJji9x1MSJHFvkhCSRCGe47AX4WiC08UUh2HvbBSapo8JSYPJA8GnEuX7axrafwIjr/L4iw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irectInput","MemberNameSearchType":0,"NodeId":6,"NodeParentIndex":5},{"MemberId":-1,"Detail":781667406329937920,"DimId":1,"AttributeId":-1,"Operator":-1,"OperatorArity":-1,"CellReferenceName":"Range_OPEXparent4","MemberNameSearchType":0,"NodeId":7,"NodeParentIndex":3}],"lastNodeId":7,"sorted":false,"DrillDownMembersMemberIds":null,"DrillDownLeavesMemberIds":null,"DimensionId":1,"DataModelId":781667406329937920,"Value":"INTERSECTION(BOTTOMLEVEL(MEMBER_CELL(Range_OPEXparent4)),ATTRIBUTE_CELL(Range_Attribute_DirectInput))"},"staticPageMembers":null},"df4aa980":{"guid":"df4aa980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7azd2pzUeiHdJkMxpCox62QfpCm20T870td3QRzIUzH7nJy3uR93hPIDhXlGmrkPe1QBPkSeLBGXt/UkQ+CZgx57p3pOO7AcGxrNLLdkWXIXpa3MqkaC8GzZSPgeCypgFNRcuTZhvFTjnkmtt3eFBhLYQMcihXENAfkIaR39m19D5SvXsm2kh2pjyVhe323nFF5UATFGj5ay71+dXLTUKCbv0G3FOjGDcgHhnVdcFsBbt0E3Lwu+PCPJt4/5263VNgpLV5g8X3Xws84rCRb1YhLEjmKRMP/kCiZ4cfqQDW8JIeryGHvn3XEaC1ORHXJBcjlhrIaJDvPGPPL9+LLoD6mln9X0TB2IgiBvoGin+VQ1FlZdCPwqaCRtGMHP8W05pQ1bcogJji9x1MSJHFvkhCSRCGe47AX4WiC08UUh2HvbBSapo8JSYPJA8GnEuX7axrafwKEnVmBiw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irectInput","MemberNameSearchType":0,"NodeId":6,"NodeParentIndex":5},{"MemberId":-1,"Detail":781667406329937920,"DimId":1,"AttributeId":-1,"Operator":-1,"OperatorArity":-1,"CellReferenceName":"Range_OPEXparent5","MemberNameSearchType":0,"NodeId":7,"NodeParentIndex":3}],"lastNodeId":7,"sorted":false,"DrillDownMembersMemberIds":null,"DrillDownLeavesMemberIds":null,"DimensionId":1,"DataModelId":781667406329937920,"Value":"INTERSECTION(BOTTOMLEVEL(MEMBER_CELL(Range_OPEXparent5)),ATTRIBUTE_CELL(Range_Attribute_DirectInput))"},"staticPageMembers":null},"19d5deb7":{"guid":"19d5deb7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FCr0Q6v2Tm0uCv2QLpPBGBL1uBXStKTpNhH/+9KtboK5EKZjdznnvCfneU8ge8SLDVTIe9yjCPIViGCDvJ5lIB8kzRjyhiPLdYd903Xs8dgZjm1T1bK8kSnVREqRrWoJx7akBEFlIZDnmOZPOBGZ3LW5GTCWwhYE8DXENAfkIWS045v4DqhYv5BdqSpKHyvC5vr2OKeqUQZ8A+/NyINxdXLL1KBbv0G3NejmDcj7pn1dcEcDbt8E3Lou+OCPNt47525SOuyU8mdYft+19DMBa8VW1vISR67G0eA/OErm+KH8pHIv8THS+HAOTwZitJInoqoQEtRxS1kFil1kjPnFG/8aUB1dq7+L14ydCEKgr6CpZznwKit4uwKfShqpcayJddtaUFY3LoOY4PQOz0iQxJ1pQkgShXiBw06EoylOlzMchp2zVXS7xoSQNJjeE3wq0b5/t4sOH7AgpciL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irectInput","MemberNameSearchType":0,"NodeId":6,"NodeParentIndex":5},{"MemberId":-1,"Detail":781667406329937920,"DimId":1,"AttributeId":-1,"Operator":-1,"OperatorArity":-1,"CellReferenceName":"Range_OPEXparent6","MemberNameSearchType":0,"NodeId":8,"NodeParentIndex":3}],"lastNodeId":8,"sorted":false,"DrillDownMembersMemberIds":null,"DrillDownLeavesMemberIds":null,"DimensionId":1,"DataModelId":781667406329937920,"Value":"INTERSECTION(BOTTOMLEVEL(MEMBER_CELL(Range_OPEXparent6)),ATTRIBUTE_CELL(Range_Attribute_DirectInput))"},"staticPageMembers":null},"5735bd80":{"guid":"5735bd80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7azd2pzUeiHdJkMxpCox62QfpCm20T870td3QRzIUzH7nJy3uR93hPIDhXlGmrkPe1QBPkSeLBGXt/UkQ+CZgx57p3pOO7AcGxrNLLdkWXIXpa3MqkaC8GzZSPgeCypgFNRcuTZhvFTjnkmtt3eFBhLYQMcihXENAfkIaR39m19D5SvXsm2kh2pjyVhe323nFF5UATFGj5ay71+dXLTUKCbv0G3FOjGDcgHhnVdcFsBbt0E3Lwu+PCPJt4/5263VNgpLV5g8X3Xws84rCRb1YhLEjmKRMP/kCiZ4cfqQOVeksNV5LD3zzpitBYnorrkAuRyQ1kNkp1njPnle/FlUB9Ty7+raBg7EYRA30DRz3Io6qwsuhH4VNBI2rGDn2Jac8qaNmUQE5ze4ykJkrg3SQhJohDPcdiLcDTB6WKKw7B3NgpN08eEpMHkgeBTifL9NQ3tPwHK+A9yiw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irectInput","MemberNameSearchType":0,"NodeId":6,"NodeParentIndex":5},{"MemberId":-1,"Detail":781667406329937920,"DimId":1,"AttributeId":-1,"Operator":-1,"OperatorArity":-1,"CellReferenceName":"Range_OPEXparent7","MemberNameSearchType":0,"NodeId":7,"NodeParentIndex":3}],"lastNodeId":7,"sorted":false,"DrillDownMembersMemberIds":null,"DrillDownLeavesMemberIds":null,"DimensionId":1,"DataModelId":781667406329937920,"Value":"INTERSECTION(BOTTOMLEVEL(MEMBER_CELL(Range_OPEXparent7)),ATTRIBUTE_CELL(Range_Attribute_DirectInput))"},"staticPageMembers":null},"a2144cb1":{"guid":"a2144cb1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FCr0Q1vtndpcFPohNZPBGBL1uBXSD9J0m4j/famrm2AuhOnYXU7Om7zPewLZo7zYQIXcpz0KIVsB9zfI7Rka8kDQlCHXGRq27fR12zJHI8sZmbrspVkjk6qxEDxd1QJOx+ISOBUFR66l6z/lmKdi1+5NgbEEtsAhX0NEM0AuQlpr39RzoHz9Snal7Eh9JAmb69vljMqDws838NFYHrSbkxu6At34DbqpQNfvQN7XzduCWwpw8y7gxm3BB3808d4ld7Olwk5o/gLL77uWXsphLdnKWlyTyFYkGvyHRPEMP5ZHquE1ORxFDuvwrCFGK3EmqgouQC63lFUg2XnKmFe8518G1Sm1/LvymrEzQQD0DRT9NIO8Sou8HYFHBQ2lHTv6Kaa1oKxuUvoRwckcT4kfR51JTEgcBniBg06IwwlOllMcBJ2LUXS72piQxJ88EHwuUb5/t4sOn0T6lL6L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irectInput","MemberNameSearchType":0,"NodeId":6,"NodeParentIndex":5},{"MemberId":-1,"Detail":781667406329937920,"DimId":1,"AttributeId":-1,"Operator":-1,"OperatorArity":-1,"CellReferenceName":"Range_OPEXparent8","MemberNameSearchType":0,"NodeId":7,"NodeParentIndex":3}],"lastNodeId":7,"sorted":false,"DrillDownMembersMemberIds":null,"DrillDownLeavesMemberIds":null,"DimensionId":1,"DataModelId":781667406329937920,"Value":"INTERSECTION(BOTTOMLEVEL(MEMBER_CELL(Range_OPEXparent8)),ATTRIBUTE_CELL(Range_Attribute_DirectInput))"},"staticPageMembers":null},"519d81b0":{"guid":"519d81b0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7azd2pzUeiHdJ0MxpCoxy2QfpCm20T870td3QRzIUzH7nJy3uR93hPIDhXlGmrkPe1QBPkSeLBGXt/UkQ+CUIY89850HHdgOLY1GtnuyDJkj+atTKrGQnC6bAQcjyUVcCJKjjzbMH7KMadi2+1NgbEUNsChWEFMckAeQnpn39b3QPjqNdtWsiP1sSRsr++WMyIPiqBYw0drudevTm4aCnTzN+iWAt24AfnAsK4LbivArZuAm9cFH/7RxPvn3O2WCjslxQssvu9a+JTDSrJVjbgkkaNINPwPiZIZfqwOVKNLcriKHPb+WUeM1OJEVJdcgFxuCKtBsnPKmF++F18G9TG1/LuKhrETQQjkDRR9mkNR07LoRuATQSJpxw5+imnNCWvalEGc4fQeT7MgiXuTJMuSKMRzHPYiHE1wupjiMOydjULT9HGWpcHkIcOnEuX7axrafwLjyD/Hiw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irectInput","MemberNameSearchType":0,"NodeId":6,"NodeParentIndex":5},{"MemberId":-1,"Detail":781667406329937920,"DimId":1,"AttributeId":-1,"Operator":-1,"OperatorArity":-1,"CellReferenceName":"Range_OPEXparent9","MemberNameSearchType":0,"NodeId":7,"NodeParentIndex":3}],"lastNodeId":7,"sorted":false,"DrillDownMembersMemberIds":null,"DrillDownLeavesMemberIds":null,"DimensionId":1,"DataModelId":781667406329937920,"Value":"INTERSECTION(BOTTOMLEVEL(MEMBER_CELL(Range_OPEXparent9)),ATTRIBUTE_CELL(Range_Attribute_DirectInput))"},"staticPageMembers":null},"74cd6964":{"guid":"74cd6964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7azd2pzUeiHdJ0MxpCoxy2QfpCm20T870td3QRzIUzH7nJy3uR93kPIDhXlGmrkPe1QBPkSeLBGXt/UkQ+CUIY89850HHdgOLY1GtnuyDJkj+atTKrGQnC6bAQcjyUVcCJKjjzbMH7KMadi2+1NgbEUNsChWEFMckAeQnpn39b3QPjqNdtWsiP1sSRsr++WMyIPiqBYw0drudevTm4aCnTzN+iWAt24AfnAsK4LbivArZuAm9cFH/7RxPvn3O2WCjslxQssvu9a+JTDSrJVjbgkkaNINPwPiZIZfqwOVKZxSRBXEcTeP+uIkVqciOqSC5DLDWE1SHhOGfPL9+LLoD7Glp9X0TB2IgiBvIGiT3MoaloW3Qx8Ikgk7djBTzGuOWFNGzOIM5ze42kWJHFvkmRZEoV4jsNehKMJThdTHIa981lomj7OsjSYPGT4VKN8AZqG9p/SvzU6jQ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irectInput","MemberNameSearchType":0,"NodeId":6,"NodeParentIndex":5},{"MemberId":-1,"Detail":781667406329937920,"DimId":1,"AttributeId":-1,"Operator":-1,"OperatorArity":-1,"CellReferenceName":"Range_OPEXparent10","MemberNameSearchType":0,"NodeId":7,"NodeParentIndex":3}],"lastNodeId":7,"sorted":false,"DrillDownMembersMemberIds":null,"DrillDownLeavesMemberIds":null,"DimensionId":1,"DataModelId":781667406329937920,"Value":"INTERSECTION(BOTTOMLEVEL(MEMBER_CELL(Range_OPEXparent10)),ATTRIBUTE_CELL(Range_Attribute_DirectInput))"},"staticPageMembers":null},"b875b10b":{"guid":"b875b10b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LHTQD622d37kotAP6TIZjCFRj7OQpiWN20T870u3uhXswKHuLifnTc7znhOyRzxfQYm8pz0KIVuA8FfIuzN1NAFJU4a8/sB0nH7XcGzLde2+axkql2aVTKmGUop0sZVwPBYXIKjMBfJsw/gJhyKVu3pvDIwlsAYBfAkRzQB5COl1+Sq+ByqWG7IrVEbpI0VYXV8vp1QdlD5fwXtV8qBfndw0WtDNS9CtFnTjBuRdw7ouuN0Cbt0AvBnV3NVWG3ZC+QvM4yl+LD6pnHN8DFp82DcZwKmRiwbQ+6eX8+cBfN81j+UGBIGsYFTCOZ7cFk+9w7OOGC1lQ1TmQoJarikrQfkQKWOT/I1/FSiPHVC/F98y1hAEQF+hJZ9mwMs053U7JlTSUJVjVdzWuRll28qxHxGc3OMx8eOoM4oJicMAz3DQCXE4wsl8jIOgc/IuNU0fEpL4oweCm5JfOqdp6PABZe9Wlo8FAAA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6","MemberNameSearchType":0,"NodeId":8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OtherTemplate","MemberNameSearchType":0,"NodeId":9,"NodeParentIndex":5}],"lastNodeId":9,"sorted":false,"DrillDownMembersMemberIds":null,"DrillDownLeavesMemberIds":null,"DimensionId":1,"DataModelId":781667406329937920,"Value":"INTERSECTION(BOTTOMLEVEL(MEMBER_CELL(Range_OPEXparent6)),ATTRIBUTE_CELL(Range_Attribute_OtherTemplate))"},"staticPageMembers":null},"88e852b4":{"guid":"88e852b4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LHTQD7XaOz9yUeiH1EwGY0jU4yykaUnjNhH/+1JXt4IdONTd5eS8yXnec0L2iGcrKJD7vEcBpAsQ3gq5D6aOxiBpwpDr9Mxu12kbXdvq922nbxkql6SlTKkGUopksZVwOhblIKjMBHJtw/gJByKRu2pvBIzFsAYBfAkhTQG5COlV+TKeAhXLDdnlKqP0oSIsr6+WE6oOSo+v4KMsedBvTm4aDejmNehWA7pxB/K2Yd0W3G4At+4AXo8q7nKrCTum/BXm0QQ/5Ucq5xIfToMP+y4DODdy1QA6//Ry/jyA77vmkdyAIJDmjEq4xFOvwVPn8KIjRgtZExWZkKCWa8oKUD5Ewtg4e+dfBYpTB9TvxbeM1QQ+0DdoyCcp8CLJeNWOMZU0UOXY8YU0dG5G2bZ07IUEx1M8Il4UtoYRIVHg4xn2WwEOhjiej7Dvt87epabpA0Jib/hIcF3yS+c0DR0+AWvhsEOP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7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OtherTemplate","MemberNameSearchType":0,"NodeId":8,"NodeParentIndex":5}],"lastNodeId":8,"sorted":false,"DrillDownMembersMemberIds":null,"DrillDownLeavesMemberIds":null,"DimensionId":1,"DataModelId":781667406329937920,"Value":"INTERSECTION(BOTTOMLEVEL(MEMBER_CELL(Range_OPEXparent7)),ATTRIBUTE_CELL(Range_Attribute_OtherTemplate))"},"staticPageMembers":null},"b4145d19":{"guid":"b4145d19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LHTQD7XaOz9yUeiH1EwGY0jU4yykaUnjNhH/+1JXt4IdONTd5eS8yXnec0L2iGcrKJD7vEcBpAsQ3gq5D6aOxiBpwpDr9Mxu12kbXdvq922nbxkql6SlTKkGUopksZVwOhblIKjMBHJtw/gJByKRu2pvBIzFsAYBfAkhTQG5COlV+TKeAhXLDdnlKqP0oSIsr6+WE6oOSo+v4KMsedBvTm4aDejmNehWA7pxB/K2Yd0W3G4At+4AXo8q7nKrCTum/BXm0QQ/5Ueq3iU+nAYf9l0GcG7kqgF0/unl/HkA33fNI7kBQSDNGZVwiadeg6fO4UVHjBayJioyIUEt15QVoHyIhLFx9s6/ChSnDqjfi28Zqwl8oG/QkE9S4EWS8aodYyppoMqx4wtp6NyMsm3p2AsJjqd4RLwobA0jQqLAxzPstwIcDHE8H2Hfb529S03TB4TE3vCR4Lrkl85pGjp8AusFmXSP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8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OtherTemplate","MemberNameSearchType":0,"NodeId":8,"NodeParentIndex":5}],"lastNodeId":8,"sorted":false,"DrillDownMembersMemberIds":null,"DrillDownLeavesMemberIds":null,"DimensionId":1,"DataModelId":781667406329937920,"Value":"INTERSECTION(BOTTOMLEVEL(MEMBER_CELL(Range_OPEXparent8)),ATTRIBUTE_CELL(Range_Attribute_OtherTemplate))"},"staticPageMembers":null},"3b38bfbc":{"guid":"3b38bfbc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W2vCMBTHv0ueLHTQi1rtm5c8FHqRmslgDIl6nIX0Qhq3ifjdl7q6FczAoe4tJ+efnN//nJA9yvIVlMh93qMA0gVwb4XcB1NHYxA0Ych1ema367SNrm31+7bTtwyZS9JKJlUDIXiy2Ao4HYsK4FTkHLm2YfyEA56IXb03AsZiWAOHbAkhTQG5COl1+SqeAuXLDdkVMiP1oSSsrq+XEyoPCi9bwUdV8qDfnNw0FOjmNeiWAt24A3nbsG4LbivArTuAN6Oau9pSYcc0e4V5NMFPxZGqf4kPR+HDvssAzo1cNYDOP72cPw/g+655JDbACaQFowIu8dRTeOocXnTEaCkaojLnAuRyTVkJ0gdPGBvn79lXgfLUAfl7ZVvGGgIf6Bso8kkKWZnkWd2OMRU0kOXY8YUoOjejbFs59kKC4ykeES8KW8OIkCjw8Qz7rQAHQxzPR9j3W2fvUtP0ASGxN3wkuCn5pXOahg6fmCXCVY8FAAA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9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OtherTemplate","MemberNameSearchType":0,"NodeId":8,"NodeParentIndex":5}],"lastNodeId":8,"sorted":false,"DrillDownMembersMemberIds":null,"DrillDownLeavesMemberIds":null,"DimensionId":1,"DataModelId":781667406329937920,"Value":"INTERSECTION(BOTTOMLEVEL(MEMBER_CELL(Range_OPEXparent9)),ATTRIBUTE_CELL(Range_Attribute_OtherTemplate))"},"staticPageMembers":null},"caa46d9b":{"guid":"caa46d9b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LHTQD7Wzd35kUOiH1EwGY0jU41ZIU0njNhH/+1JXt4K5cKi7y8l5k/O854TsEC+WUCL/eYciyOcggiXy72wTjUDSjCHfu7e7Xa9tdV2n13O9nmOpXJZXMqXqSymy+UbC8ViyBkFlIZDvWtZv2BeZ3NZ7Q2AshRUI4AuIaQ7IR8isy1fxBKhYvJHtWmWUPlaE1fX1ckzVQRnwJXxWJffm1cltS4NuX4LuaNCtG5C3Lee64K4G3LkBeDOquastHXZK+SvMkjF+Wh+o7HN8tDU+3JsM4NTIRQPo/NPL+fMAfu6axcVDIWBBS3mOIU9jqLN/MRFTFzREZSEkqOWKshKUCZExNio++HeB8mhffV18w1hDEAJ9B00+y4GXWcHrXoyopJEqxw71NG2bUrap7AYxwekED0mQxK1BQkgShXiKw1aEowFOZ0Mchq2TR2kYZp+QNBg8EtyU6NpmGGj/BfraZw+J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1","MemberNameSearchType":0,"NodeId":4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NoForecast","MemberNameSearchType":0,"NodeId":7,"NodeParentIndex":5}],"lastNodeId":7,"sorted":false,"DrillDownMembersMemberIds":null,"DrillDownLeavesMemberIds":null,"DimensionId":1,"DataModelId":781667406329937920,"Value":"INTERSECTION(BOTTOMLEVEL(MEMBER_CELL(Range_OPEXparent1)),ATTRIBUTE_CELL(Range_Attribute_NoForecast))"},"staticPageMembers":null},"94c5cc7c":{"guid":"94c5cc7c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LHTQD7XaOz9yUeiH1EwGY0jU4yykaUnjNhH/+1JXt4IdONTd5eS8yXnec0L2iGcrKJD7vEcBpAsQ3gq5D6aOxiBpwpDr9Mxu12kbXdvq922nbxkql6SlTKkGUopksZVwOhblIKjMBHJtw/gJByKRu2pvBIzFsAYBfAkhTQG5COlV+TKeAhXLDdnlKqP0oSIsr6+WE6oOSo+v4KMsedBvTm4aDejmNehWA7pxB/K2Yd0W3G4At+4AXo8q7nKrCTum/BXm0QQ/5UeqziU+nAYf9l0GcG7kqgF0/unl/HkA33fNI7kBQSDNGZVwiadeg6fO4UVHjBayJioyIUEt15QVoHyIhLFx9s6/ChSnDqjfi28Zqwl8oG/QkE9S4EWS8aodYyppoMqx4wtp6NyMsm3p2AsJjqd4RLwobA0jQqLAxzPstwIcDHE8H2Hfb529S03TB4TE3vCR4Lrkl85pGjp8Ao2hBgGP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5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OtherTemplate","MemberNameSearchType":0,"NodeId":8,"NodeParentIndex":5}],"lastNodeId":8,"sorted":false,"DrillDownMembersMemberIds":null,"DrillDownLeavesMemberIds":null,"DimensionId":1,"DataModelId":781667406329937920,"Value":"INTERSECTION(BOTTOMLEVEL(MEMBER_CELL(Range_OPEXparent5)),ATTRIBUTE_CELL(Range_Attribute_OtherTemplate))"},"staticPageMembers":null},"60902e3a":{"guid":"60902e3a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LHSQtmq1d37kotAPqZkMxpCox1lIP0jjNhH/+1JXt4IdONTd5eS8yXnec0L2KM1WUCDneY98SBYg3BVyHgwdjUGymCPH7hndrt3GXcvs9y27b2KVi5NSplQDKUW82Eo4HQtzEExmAjkWxj/hQMRyV+2NgPMI1iAgXULAEkAOQnpVvoynwMRyQ3e5yih9oAjL66vlhKmD0k1X8FGWPOg3JzdwA7pxDbrZgI7vQN7G5m3BrQZw8w7g9ajiLreasCOWvsI8nJCn/Ehl4EuM2A1GrLtM4NzJVRPo/NPT+fMEvu+ah3IDgkKScybhEk+9Bk+dw4uOOCtkTVRkQoJarhkvQPkQMefj7D39KlCcOqC+r3TLeU3gAXuDhnycQFrEWVq1Y8wk81U5fnwhDZ2bMb4tHbsBJdGUjKgbBq1hSGnoe2RGvJZP/CGJ5iPiea3zh6lp+oDSyB0+UlLX/NI6TUOHT1R4h0iR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10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OtherTemplate","MemberNameSearchType":0,"NodeId":8,"NodeParentIndex":5}],"lastNodeId":8,"sorted":false,"DrillDownMembersMemberIds":null,"DrillDownLeavesMemberIds":null,"DimensionId":1,"DataModelId":781667406329937920,"Value":"INTERSECTION(BOTTOMLEVEL(MEMBER_CELL(Range_OPEXparent10)),ATTRIBUTE_CELL(Range_Attribute_OtherTemplate))"},"staticPageMembers":null},"e1e32c1d":{"guid":"e1e32c1d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LHTQD7XaOz9yUeiH1EwGY0jU4yykaUnjNhH/+1JXt4IdONTd5eS8yXnec0L2iGcrKJD7vEcBpAsQ3gq5D6aOxiBpwpDr9Mxu12kbXdvq922nbxkql6SlTKkGUopksZVwOhblIKjMBHJtw/gJByKRu2pvBIzFsAYBfAkhTQG5COlV+TKeAhXLDdnlKqP0oSIsr6+WE6oOSo+v4KMsedBvTm4aDejmNehWA7pxB/K2Yd0W3G4At+4AXo8q7nKrCTum/BXm0QQ/5Ucq+xIfToMP+y4DODdy1QA6//Ry/jyA77vmkdyAIJDmjEq4xFOvwVPn8KIjRgtZExWZkKCWa8oKUD5Ewtg4e+dfBYpTB9TvxbeM1QQ+0DdoyCcp8CLJeNWOMZU0UOXY8YU0dG5G2bZ07IUEx1M8Il4UtoYRIVHg4xn2WwEOhjiej7Dvt87epabpA0Jib/hIcF3yS+c0DR0+Aadg3MaP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3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OtherTemplate","MemberNameSearchType":0,"NodeId":8,"NodeParentIndex":5}],"lastNodeId":8,"sorted":false,"DrillDownMembersMemberIds":null,"DrillDownLeavesMemberIds":null,"DimensionId":1,"DataModelId":781667406329937920,"Value":"INTERSECTION(BOTTOMLEVEL(MEMBER_CELL(Range_OPEXparent3)),ATTRIBUTE_CELL(Range_Attribute_OtherTemplate))"},"staticPageMembers":null},"c04c4ffb":{"guid":"c04c4ffb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1rtnbW5KPRDukwGY0i0x62QtpJGNxH/+1JXN8FcCNOxu5ycNznP+wayR2WVQY3c5z2KoFgADzLkdk0d+SBozpDrDM3BwOkZA9sajWxnZBmylxeNTKrGQvB8sRFwOpasgVNRceTahvFTjnkudu3eBBhLYQUcyiXEtADkIqS345v6AShfvpHdWnakPpaEzfXtckrlQRGUGXw0Iw/6zclNQ4Fu/gbdUqAbdyDvGdZtwW0FuHUXcPO24P0/Srx7yd1sqbBTWr7C/Puuuc/zLXCP1pBd48hROOr/B0fJFD+tj1TWNT6GCh/24UVHjNbiTFRXXMhk3BVlNUh2njPmV+/l14D65Fr+XeWGsTNBCHQLin5eQFnnVdlG4FNBIzmOHcNVpDWjbNO4DGKC0wc8IUESd7yEkCQK8QyHnQhHHk7nExyGnYsoNE0fE5IG3iPB5xLl+2saOnwCsqJso4sFAAA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riverBased","MemberNameSearchType":0,"NodeId":7,"NodeParentIndex":5},{"MemberId":-1,"Detail":781667406329937920,"DimId":1,"AttributeId":-1,"Operator":-1,"OperatorArity":-1,"CellReferenceName":"Range_OPEXparent2","MemberNameSearchType":0,"NodeId":8,"NodeParentIndex":3}],"lastNodeId":8,"sorted":false,"DrillDownMembersMemberIds":null,"DrillDownLeavesMemberIds":null,"DimensionId":1,"DataModelId":781667406329937920,"Value":"INTERSECTION(BOTTOMLEVEL(MEMBER_CELL(Range_OPEXparent2)),ATTRIBUTE_CELL(Range_Attribute_DriverBased))"},"staticPageMembers":null},"c322bae1":{"guid":"c322bae1","dimension":7,"member":781672725172191234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ae6d06f7":{"guid":"ae6d06f7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bWvCMBDHv0teWeigD2q173zIoNAH6TIZjCFRz62QppLGbSJ+96WubgXzwqHuXS53ufv9747sEC+WUCL/eYciyOcggiXy72wTjUHSjCHf69ndrte2uq7T77te37GUL8urMBU1kFJk842E47NkDYLKQiDftaxfcyAyua3vRsBYCisQwBcQ0xyQj5BZl6/sB6Bi8Ua2a+VR8bEirNLXxwlVD2XAl/BZldybVye3LQ26fQm6o0G3bkDetpzrgrsacOcG4E2r5q6udNgp5a8wSyb4aX2gcs/R4Wl0uDcZwKmQiwbQ+afN+fMAfnLN4uK+ELCgpTxHUE8jqLN/MRFTCRpBZSEkqOOKshKUCJExNi4++HeB8ihffV18w1gjIAT6Dhp/lgMvs4LXvRhTSSNVjh3WQ9O2KWWbSm4QE5w+4BEJkrg1TAhJohBPcdiKcDTE6WyEw7B1spSGYQ4ISYPhI8HNEF3bDAPtvwDDw9otiQ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3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NoForecast","MemberNameSearchType":0,"NodeId":8,"NodeParentIndex":5}],"lastNodeId":8,"sorted":false,"DrillDownMembersMemberIds":null,"DrillDownLeavesMemberIds":null,"DimensionId":1,"DataModelId":781667406329937920,"Value":"INTERSECTION(BOTTOMLEVEL(MEMBER_CELL(Range_OPEXparent3)),ATTRIBUTE_CELL(Range_Attribute_NoForecast))"},"staticPageMembers":null},"1959b4ba":{"guid":"1959b4ba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bWvCMBDHv0teWeigD2q173zIoNAH6TIZjCFRz62QppLGbSJ+96WubgXzwqHuXS53ufv9747sEC+WUCL/eYciyOcggiXy72wTjUHSjCHf69ndrte2uq7T77te37GUL8urMBU1kFJk842E47NkDYLKQiDftaxfcyAyua3vRsBYCisQwBcQ0xyQj5BZl6/sB6Bi8Ua2a+VR8bEirNLXxwlVD2XAl/BZldybVye3LQ26fQm6o0G3bkDetpzrgrsacOcG4E2r5q6udNgp5a8wSyb4aX2g6pyjw9PocG8ygFMhFw2g80+b8+cB/OSaxcV9IWBBS3mOoJ5GUGf/YiKmEjSCykJIUMcVZSUoESJjbFx88O8C5VG++rr4hrFGQAj0HTT+LAdeZgWvezGmkkaqHDush6ZtU8o2ldwgJjh9wCMSJHFrmBCSRCGe4rAV4WiI09kIh2HrZCkNwxwQkgbDR4KbIbq2GQbafwG3lg58iQ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5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NoForecast","MemberNameSearchType":0,"NodeId":8,"NodeParentIndex":5}],"lastNodeId":8,"sorted":false,"DrillDownMembersMemberIds":null,"DrillDownLeavesMemberIds":null,"DimensionId":1,"DataModelId":781667406329937920,"Value":"INTERSECTION(BOTTOMLEVEL(MEMBER_CELL(Range_OPEXparent5)),ATTRIBUTE_CELL(Range_Attribute_NoForecast))"},"staticPageMembers":null},"a1585ca6":{"guid":"a1585ca6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LHTQD63aOz8yKPRDaiaDMSTqcSukqaRxm4j/felWt4K5cKi7y8l5k/O854TsES9WUCL/aY8iyBcgghXy72wTjUHSjCG/27M9r9u2PNfp991u37FULssrmVINpBTZYivheCzZgKCyEMh3Les3HIhM7uq9ETCWwhoE8CXENAfkI2TW5at4ClQsX8luozJKHyvC6vp6OaHqoAz4Cj6qkgfz6uS2pUG3L0F3NOjWDcjblnNdcFcD7twAvBnV3NWWDjul/AXmyQQ/br6ovHN89DQ+3JsM4NTIRQPo/NPL+fMAfu6ax8V9IWBJS3mOob7GUOfwbCKmLmiIykJIUMs1ZSUoEyJjbFy88+8C5dG++rr4lrGGIAT6Bpp8lgMvs4LXvRhTSSNVjlWxrm0zyraV3SAmOJ3iEQmSuDVMCEmiEM9w2IpwNMTpfITDsHXyKA3DHBCSBsMHgpsSXdsMAx0+ASft+FqJ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6","MemberNameSearchType":0,"NodeId":8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NoForecast","MemberNameSearchType":0,"NodeId":9,"NodeParentIndex":5}],"lastNodeId":9,"sorted":false,"DrillDownMembersMemberIds":null,"DrillDownLeavesMemberIds":null,"DimensionId":1,"DataModelId":781667406329937920,"Value":"INTERSECTION(BOTTOMLEVEL(MEMBER_CELL(Range_OPEXparent6)),ATTRIBUTE_CELL(Range_Attribute_NoForecast))"},"staticPageMembers":null},"e5ffc790":{"guid":"e5ffc790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bWvCMBDHv0teWeigD2q173zIoNAH6TIZjCFRz62QppLGbSJ+96WubgXzwqHuXS53ufv9747sEC+WUCL/eYciyOcggiXy72wTjUHSjCHf69ndrte2uq7T77te37GUL8urMBU1kFJk842E47NkDYLKQiDftaxfcyAyua3vRsBYCisQwBcQ0xyQj5BZl6/sB6Bi8Ua2a+VR8bEirNLXxwlVD2XAl/BZldybVye3LQ26fQm6o0G3bkDetpzrgrsacOcG4E2r5q6udNgp5a8wSyb4aX2g8s7R4Wl0uDcZwKmQiwbQ+afN+fMAfnLN4uK+ELCgpTxHUE8jqLN/MRFTCRpBZSEkqOOKshKUCJExNi4++HeB8ihffV18w1gjIAT6Dhp/lgMvs4LXvRhTSSNVjh3WQ9O2KWWbSm4QE5w+4BEJkrg1TAhJohBPcdiKcDTE6WyEw7B1spSGYQ4ISYPhI8HNEF3bDAPtvwCkp236iQ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7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NoForecast","MemberNameSearchType":0,"NodeId":8,"NodeParentIndex":5}],"lastNodeId":8,"sorted":false,"DrillDownMembersMemberIds":null,"DrillDownLeavesMemberIds":null,"DimensionId":1,"DataModelId":781667406329937920,"Value":"INTERSECTION(BOTTOMLEVEL(MEMBER_CELL(Range_OPEXparent7)),ATTRIBUTE_CELL(Range_Attribute_NoForecast))"},"staticPageMembers":null},"bc8b69b6":{"guid":"bc8b69b6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bWvCMBDHv0teWeigD2q173zIoNAH6TIZjCFRz62QppLGbSJ+96WubgXzwqHuXS53ufv9747sEC+WUCL/eYciyOcggiXy72wTjUHSjCHf69ndrte2uq7T77te37GUL8urMBU1kFJk842E47NkDYLKQiDftaxfcyAyua3vRsBYCisQwBcQ0xyQj5BZl6/sB6Bi8Ua2a+VR8bEirNLXxwlVD2XAl/BZldybVye3LQ26fQm6o0G3bkDetpzrgrsacOcG4E2r5q6udNgp5a8wSyb4aX2g6p+jw9PocG8ygFMhFw2g80+b8+cB/OSaxcV9IWBBS3mOoJ5GUGf/YiKmEjSCykJIUMcVZSUoESJjbFx88O8C5VG++rr4hrFGQAj0HTT+LAdeZgWvezGmkkaqHDush6ZtU8o2ldwgJjh9wCMSJHFrmBCSRCGe4rAV4WiI09kIh2HrZCkNwxwQkgbDR4KbIbq2GQbafwFfPKbfiQ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9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NoForecast","MemberNameSearchType":0,"NodeId":8,"NodeParentIndex":5}],"lastNodeId":8,"sorted":false,"DrillDownMembersMemberIds":null,"DrillDownLeavesMemberIds":null,"DimensionId":1,"DataModelId":781667406329937920,"Value":"INTERSECTION(BOTTOMLEVEL(MEMBER_CELL(Range_OPEXparent9)),ATTRIBUTE_CELL(Range_Attribute_NoForecast))"},"staticPageMembers":null},"b6253d9":{"guid":"b6253d9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bWvCMBDHv0teWeigD2q173zIoNAH6TIZjCFRz62QppLGbSJ+96WubgXzwqHuXS53ufv9747sEC+WUCL/eYciyOcggiXy72wTjUHSjCHf69ndrte2uq7T77te37GUL8urMBU1kFJk842E47NkDYLKQiDftaxfcyAyua3vRsBYCisQwBcQ0xyQj5BZl6/sB6Bi8Ua2a+VR8bEirNLXxwlVD2XAl/BZldybVye3LQ26fQm6o0G3bkDetpzrgrsacOcG4E2r5q6udNgp5a8wSyb4aX2g6p2jw9PocG8ygFMhFw2g80+b8+cB/OSaxcV9IWBBS3mOoJ5GUGf/YiKmEjSCykJIUMcVZSUoESJjbFx88O8C5VG++rr4hrFGQAj0HTT+LAdeZgWvezGmkkaqHDush6ZtU8o2ldwgJjh9wCMSJHFrmBCSRCGe4rAV4WiI09kIh2HrZCkNwxwQkgbDR4KbIbq2GQbafwH2Jy9xiQ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8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NoForecast","MemberNameSearchType":0,"NodeId":8,"NodeParentIndex":5}],"lastNodeId":8,"sorted":false,"DrillDownMembersMemberIds":null,"DrillDownLeavesMemberIds":null,"DimensionId":1,"DataModelId":781667406329937920,"Value":"INTERSECTION(BOTTOMLEVEL(MEMBER_CELL(Range_OPEXparent8)),ATTRIBUTE_CELL(Range_Attribute_NoForecast))"},"staticPageMembers":null},"c00a65ad":{"guid":"c00a65ad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bWvCMBDHv0teWeigD2q173zIoNAH6TIZjCFRz62QppLGbSJ+96WubgXzwqHuXS53ufv9747sEC+WUCL/eYciyOcggiXy72wTjUHSjCHf69ndrte2uq7T77te37GUL8urMBU1kFJk842E47NkDYLKQiDftaxfcyAyua3vRsBYCisQwBcQ0xyQj5BZl6/sB6Bi8Ua2a+VR8bEirNLXxwlVD2XAl/BZldybVye3LQ26fQm6o0G3bkDetpzrgrsacOcG4E2r5q6udNgp5a8wSyb4aX2gsq1zhHgaIe5NJnCq5KIJdP5pdf48gZ9cs7i4LwQsaCnPEdTTCOrsX0zEVIJGUFkICeq4oqwEJUJkjI2LD/5doDzKV38X3zDWCAiBvoPGn+XAy6zgdS/GVNJIlWOH9dC0bUrZppIbxASnD3hEgiRuDRNCkijEUxy2IhwNcTob4TBsnW6lYZgDQtJg+EhwM0bXN8NA+y9/vT6/iw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10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NoForecast","MemberNameSearchType":0,"NodeId":8,"NodeParentIndex":5}],"lastNodeId":8,"sorted":false,"DrillDownMembersMemberIds":null,"DrillDownLeavesMemberIds":null,"DimensionId":1,"DataModelId":781667406329937920,"Value":"INTERSECTION(BOTTOMLEVEL(MEMBER_CELL(Range_OPEXparent10)),ATTRIBUTE_CELL(Range_Attribute_NoForecast))"},"staticPageMembers":null},"9ea9d917":{"guid":"9ea9d917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bWvCMBDHv0teWeigD2q173zIoNAH6TIZjCFRz62QppLGbSJ+96WubgXzwqHuXS53ufv9747sEC+WUCL/eYciyOcggiXy72wTjUHSjCHf69ndrte2uq7T77te37GUL8urMBU1kFJk842E47NkDYLKQiDftaxfcyAyua3vRsBYCisQwBcQ0xyQj5BZl6/sB6Bi8Ua2a+VR8bEirNLXxwlVD2XAl/BZldybVye3LQ26fQm6o0G3bkDetpzrgrsacOcG4E2r5q6udNgp5a8wSyb4aX2gap+jw9PocG8ygFMhFw2g80+b8+cB/OSaxcV9IWBBS3mOoJ5GUGf/YiKmEjSCykJIUMcVZSUoESJjbFx88O8C5VG++rr4hrFGQAj0HTT+LAdeZgWvezGmkkaqHDush6ZtU8o2ldwgJjh9wCMSJHFrmBCSRCGe4rAV4WiI09kIh2HrZCkNwxwQkgbDR4KbIbq2GQbafwEejYfSiQ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4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NoForecast","MemberNameSearchType":0,"NodeId":8,"NodeParentIndex":5}],"lastNodeId":8,"sorted":false,"DrillDownMembersMemberIds":null,"DrillDownLeavesMemberIds":null,"DimensionId":1,"DataModelId":781667406329937920,"Value":"INTERSECTION(BOTTOMLEVEL(MEMBER_CELL(Range_OPEXparent4)),ATTRIBUTE_CELL(Range_Attribute_NoForecast))"},"staticPageMembers":null},"2dcadaa2":{"guid":"2dcadaa2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1rtnbW5KPRDukwGY0i0x62QtpJGNxH/+1JXN8FcCNOxu5ycNznP+wayR2WVQY3c5z2KoFgADzLkdk0d+SBozpDrDM3BwOkZA9sajWxnZBmylxeNTKrGQvB8sRFwOpasgVNRceTahvFTjnkudu3eBBhLYQUcyiXEtADkIqS345v6AShfvpHdWnakPpaEzfXtckrlQRGUGXw0Iw/6zclNQ4Fu/gbdUqAbdyDvGdZtwW0FuHUXcPO24P0/Srx7yd1sqbBTWr7C/Puuuc/zLXCP1pBd48hROOr/B0fJFD+tj1S9a3wMFT7sw4uOGK3FmaiuuJDJuCvKapDsPGfMr97LrwH1ybX8u8oNY2eCEOgWFP28gLLOq7KNwKeCRnIcO4arSGtG2aZxGcQEpw94QoIk7ngJIUkU4hkOOxGOPJzOJzgMOxdRaJo+JiQNvEeCzyXK99c0dPgEIQvnbYsFAAA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riverBased","MemberNameSearchType":0,"NodeId":7,"NodeParentIndex":5},{"MemberId":-1,"Detail":781667406329937920,"DimId":1,"AttributeId":-1,"Operator":-1,"OperatorArity":-1,"CellReferenceName":"Range_OPEXparent4","MemberNameSearchType":0,"NodeId":8,"NodeParentIndex":3}],"lastNodeId":8,"sorted":false,"DrillDownMembersMemberIds":null,"DrillDownLeavesMemberIds":null,"DimensionId":1,"DataModelId":781667406329937920,"Value":"INTERSECTION(BOTTOMLEVEL(MEMBER_CELL(Range_OPEXparent4)),ATTRIBUTE_CELL(Range_Attribute_DriverBased))"},"staticPageMembers":null},"d8f8256a":{"guid":"d8f8256a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1rtnbW5KPRDukwGY0i0x62QtpJGNxH/+1JXN8FcCNOxu5ycNznP+wayR2WVQY3c5z2KoFgADzLkdk0d+SBozpDrDM3BwOkZA9sajWxnZBmylxeNTKrGQvB8sRFwOpasgVNRceTahvFTjnkudu3eBBhLYQUcyiXEtADkIqS345v6AShfvpHdWnakPpaEzfXtckrlQRGUGXw0Iw/6zclNQ4Fu/gbdUqAbdyDvGdZtwW0FuHUXcPO24P0/Srx7yd1sqbBTWr7C/Puuuc/zLXCP1pBd48hROOr/B0fJFD+tj1T9a3wMFT7sw4uOGK3FmaiuuJDJuCvKapDsPGfMr97LrwH1ybX8u8oNY2eCEOgWFP28gLLOq7KNwKeCRnIcO4arSGtG2aZxGcQEpw94QoIk7ngJIUkU4hkOOxGOPJzOJzgMOxdRaJo+JiQNvEeCzyXK99c0dPgEhjlMFIsFAAA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riverBased","MemberNameSearchType":0,"NodeId":7,"NodeParentIndex":5},{"MemberId":-1,"Detail":781667406329937920,"DimId":1,"AttributeId":-1,"Operator":-1,"OperatorArity":-1,"CellReferenceName":"Range_OPEXparent5","MemberNameSearchType":0,"NodeId":8,"NodeParentIndex":3}],"lastNodeId":8,"sorted":false,"DrillDownMembersMemberIds":null,"DrillDownLeavesMemberIds":null,"DimensionId":1,"DataModelId":781667406329937920,"Value":"INTERSECTION(BOTTOMLEVEL(MEMBER_CELL(Range_OPEXparent5)),ATTRIBUTE_CELL(Range_Attribute_DriverBased))"},"staticPageMembers":null},"2801c9cc":{"guid":"2801c9cc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1rtnbW5KPRDukwGY0i0x62QtpJGNxH/+1JXN8FcCNOxu5ycNznP+wayR2WVQY3c5z2KoFgADzLkdk0d+SBozpDrDM3BwOkZA9sajWxnZBmylxeNTKrGQvB8sRFwOpasgVNRceTahvFTjnkudu3eBBhLYQUcyiXEtADkIqS345v6AShfvpHdWnakPpaEzfXtckrlQRGUGXw0Iw/6zclNQ4Fu/gbdUqAbdyDvGdZtwW0FuHUXcPO24P0/Srx7yd1sqbBTWr7C/Puuuc/zLXCP1pBd48hROOr/B0fJFD+tj1TONT6GCh/24UVHjNbiTFRXXMhk3BVlNUh2njPmV+/l14D65Fr+XeWGsTNBCHQLin5eQFnnVdlG4FNBIzmOHcNVpDWjbNO4DGKC0wc8IUESd7yEkCQK8QyHnQhHHk7nExyGnYsoNE0fE5IG3iPB5xLl+2saOnwCyFwa54sFAAA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riverBased","MemberNameSearchType":0,"NodeId":7,"NodeParentIndex":5},{"MemberId":-1,"Detail":781667406329937920,"DimId":1,"AttributeId":-1,"Operator":-1,"OperatorArity":-1,"CellReferenceName":"Range_OPEXparent7","MemberNameSearchType":0,"NodeId":8,"NodeParentIndex":3}],"lastNodeId":8,"sorted":false,"DrillDownMembersMemberIds":null,"DrillDownLeavesMemberIds":null,"DimensionId":1,"DataModelId":781667406329937920,"Value":"INTERSECTION(BOTTOMLEVEL(MEMBER_CELL(Range_OPEXparent7)),ATTRIBUTE_CELL(Range_Attribute_DriverBased))"},"staticPageMembers":null},"de9db1e0":{"guid":"de9db1e0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1rtnbW5KPRDukwGY0i0x62QtpJGNxH/+1JXN8FcCNOxu5ycNznP+wayR2WVQY3c5z2KoFgADzLkdk0d+SBozpDrDM3BwOkZA9sajWxnZBmylxeNTKrGQvB8sRFwOpasgVNRceTahvFTjnkudu3eBBhLYQUcyiXEtADkIqS345v6AShfvpHdWnakPpaEzfXtckrlQRGUGXw0Iw/6zclNQ4Fu/gbdUqAbdyDvGdZtwW0FuHUXcPO24P0/Srx7yd1sqbBTWr7C/Puuuc/zLXCP1pBd48hROOr/B0fJFD+tj1Sja3wMFT7sw4uOGK3FmaiuuJDJuCvKapDsPGfMr97LrwH1ybX8u8oNY2eCEOgWFP28gLLOq7KNwKeCRnIcO4arSGtG2aZxGcQEpw94QoIk7ngJIUkU4hkOOxGOPJzOJzgMOxdRaJo+JiQNvEeCzyXK99c0dPgE4WwqUosFAAA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riverBased","MemberNameSearchType":0,"NodeId":7,"NodeParentIndex":5},{"MemberId":-1,"Detail":781667406329937920,"DimId":1,"AttributeId":-1,"Operator":-1,"OperatorArity":-1,"CellReferenceName":"Range_OPEXparent9","MemberNameSearchType":0,"NodeId":8,"NodeParentIndex":3}],"lastNodeId":8,"sorted":false,"DrillDownMembersMemberIds":null,"DrillDownLeavesMemberIds":null,"DimensionId":1,"DataModelId":781667406329937920,"Value":"INTERSECTION(BOTTOMLEVEL(MEMBER_CELL(Range_OPEXparent9)),ATTRIBUTE_CELL(Range_Attribute_DriverBased))"},"staticPageMembers":null},"accc569f":{"guid":"accc569f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1rtnbW5KPRDukwGY0i0x62QtpJGNxH/+1JXN8FcCNOxu5ycNznP+wayR2WVQY3c5z2KoFgADzLkdk0d+SBozpDrDM3BwOkZA9sajWxnZBmylxeNTKrGQvB8sRFwOpasgVNRceTahvFTjnkudu3eBBhLYQUcyiXEtADkIqS345v6AShfvpHdWnakPpaEzfXtckrlQRGUGXw0Iw/6zclNQ4Fu/gbdUqAbdyDvGdZtwW0FuHUXcPO24P0/Srx7yd1sqbBTWr7C/Puuuc/zLXCP1pBd48hROOr/B0fJFD+tj1TDa3wMFT7sw4uOGK3FmaiuuJDJuCvKapDsPGfMr97LrwH1ybX8u8oNY2eCEOgWFP28gLLOq7KNwKeCRnIcO4arSGtG2aZxGcQEpw94QoIk7ngJIUkU4hkOOxGOPJzOJzgMOxdRaJo+JiQNvEeCzyXK99c0dPgERl6BK4sFAAA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riverBased","MemberNameSearchType":0,"NodeId":7,"NodeParentIndex":5},{"MemberId":-1,"Detail":781667406329937920,"DimId":1,"AttributeId":-1,"Operator":-1,"OperatorArity":-1,"CellReferenceName":"Range_OPEXparent8","MemberNameSearchType":0,"NodeId":8,"NodeParentIndex":3}],"lastNodeId":8,"sorted":false,"DrillDownMembersMemberIds":null,"DrillDownLeavesMemberIds":null,"DimensionId":1,"DataModelId":781667406329937920,"Value":"INTERSECTION(BOTTOMLEVEL(MEMBER_CELL(Range_OPEXparent8)),ATTRIBUTE_CELL(Range_Attribute_DriverBased))"},"staticPageMembers":null},"824586d6":{"guid":"824586d6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1rtnbW5KPRDukwGY0i0x62QtpJGNxH/+1JXN8FcCNOxu5ycNznP+xKyR2WVQY3c5z2KoFgADzLkdk0d+SBozpDrDM3BwOkZA9sajWxnZBmylxeNTKrGQvB8sRFwOpasgVNRceTahvFTjnkudu3eBBhLYQUcyiXEtADkIqS345v6AShfvpHdWnakPpaEzfXtckrlQRGUGXw0Iw/6zclNQ4Fu/gbdUqAbdyDvGdZtwW0FuHUXcPO24P0/Srx7yd1sqbBTWr7C/Puuuc/zLXCP1pBd48hROOr/B0fJFD+tj1SmcY2RocKIfXjREaO1OBPVFRcyGndFWQ0SnueM+dV7+TWgPtmWn1e5YexMEALdgqKfF1DWeVW2GfhU0EiOY8d0FXHNKNs0NoOY4PQBT0iQxB0vISSJQjzDYSfCkYfT+QSHYecyC03Tx4SkgfdI8LlG+QI0DR0+AfZpMTuN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riverBased","MemberNameSearchType":0,"NodeId":7,"NodeParentIndex":5},{"MemberId":-1,"Detail":781667406329937920,"DimId":1,"AttributeId":-1,"Operator":-1,"OperatorArity":-1,"CellReferenceName":"Range_OPEXparent10","MemberNameSearchType":0,"NodeId":8,"NodeParentIndex":3}],"lastNodeId":8,"sorted":false,"DrillDownMembersMemberIds":null,"DrillDownLeavesMemberIds":null,"DimensionId":1,"DataModelId":781667406329937920,"Value":"INTERSECTION(BOTTOMLEVEL(MEMBER_CELL(Range_OPEXparent10)),ATTRIBUTE_CELL(Range_Attribute_DriverBased))"},"staticPageMembers":null},"1dda6b7e":{"guid":"1dda6b7e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LFToh1rtnbW5KPRDukwGY0i0x62QtpJGNxH/+1JXN8FcCNOxu5ycNznP+wayR2WVQY3c5z2KoFgADzLkdk0d+SBozpDrDM3BwOkZA9sajWxnZBmylxeNTKrGQvB8sRFwOpasgVNRceTahvFTjnkudu3eBBhLYQUcyiXEtADkIqS345v6AShfvpHdWnakPpaEzfXtckrlQRGUGXw0Iw/6zclNQ4Fu/gbdUqAbdyDvGdZtwW0FuHUXcPO24P0/Srx7yd1sqbBTWr7C/Puuuc/zLXCP1pBd48hROOr/B0fJFD+tj1T2NT6GCh/24UVHjNbiTFRXXMhk3BVlNUh2njPmV+/l14D65Fr+XeWGsTNBCHQLin5eQFnnVdlG4FNBIzmOHcNVpDWjbNO4DGKC0wc8IUESd7yEkCQK8QyHnQhHHk7nExyGnYsoNE0fE5IG3iPB5xLl+2saOnwCFZDH2osFAAA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riverBased","MemberNameSearchType":0,"NodeId":7,"NodeParentIndex":5},{"MemberId":-1,"Detail":781667406329937920,"DimId":1,"AttributeId":-1,"Operator":-1,"OperatorArity":-1,"CellReferenceName":"Range_OPEXparent3","MemberNameSearchType":0,"NodeId":8,"NodeParentIndex":3}],"lastNodeId":8,"sorted":false,"DrillDownMembersMemberIds":null,"DrillDownLeavesMemberIds":null,"DimensionId":1,"DataModelId":781667406329937920,"Value":"INTERSECTION(BOTTOMLEVEL(MEMBER_CELL(Range_OPEXparent3)),ATTRIBUTE_CELL(Range_Attribute_DriverBased))"},"staticPageMembers":null},"1e95fe6e":{"guid":"1e95fe6e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LHTQD62zd2pzUeiH1EwGY0jU41ZIP0jTbSL+96Vb3QrmwqHuLifnTc7znhOyR3mxgQq5T3sUQrYC7m+Qe2fqyANBU4bc4b3pOMO+4djWaGQPR5Yhc2nWyKRqLARPV7WA47G4BE5FwZFrG8ZvOOap2LV7U2AsgS1wyNcQ0QyQi5Delm/iOVC+fiW7UmakPpKEzfXtckblQeHnG/hoSh70q5ObhgLdvATdUqAbNyDvG9Z1wW0FuHUD8G7UcjdbKuyE5i+wjGf4sfyiMs/x0Vf4sG8ygFMjFw1g8E8v588D+Llr6aUc1pKtrMU5jhyFo8HhWUeMVqIjqgouQC63lFUgXfCUMa94z78LVEf/8u/Ka8Y6ggDoGyjyaQZ5lRZ52wyPChrKcqyJVX1bUFY3fv2I4GSOp8SPo94kJiQOA7zAQS/E4QQnyykOgt7Jq9Q0fUxI4k8eCO5KlH3TNHT4BA32uSWL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1","MemberNameSearchType":0,"NodeId":4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irectInput","MemberNameSearchType":0,"NodeId":6,"NodeParentIndex":5}],"lastNodeId":6,"sorted":false,"DrillDownMembersMemberIds":null,"DrillDownLeavesMemberIds":null,"DimensionId":1,"DataModelId":781667406329937920,"Value":"INTERSECTION(BOTTOMLEVEL(MEMBER_CELL(Range_OPEXparent1)),ATTRIBUTE_CELL(Range_Attribute_DirectInput))"},"staticPageMembers":null},"3118a829":{"guid":"3118a829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LHTQD7XaOz9yUeiH1EwGY0jU4yykaUnjNhH/+1JXt4IdONTd5eS8yXnec0L2iGcrKJD7vEcBpAsQ3gq5D6aOxiBpwpDr9Mxu12kbXdvq922nbxkql6SlTKkGUopksZVwOhblIKjMBHJtw/gJByKRu2pvBIzFsAYBfAkhTQG5COlV+TKeAhXLDdnlKqP0oSIsr6+WE6oOSo+v4KMsedBvTm4aDejmNehWA7pxB/K2Yd0W3G4At+4AXo8q7nKrCTum/BXm0QQ/5Ucq6xIfToMP+y4DODdy1QA6//Ry/jyA77vmkdyAIJDmjEq4xFOvwVPn8KIjRgtZExWZkKCWa8oKUD5Ewtg4e+dfBYpTB9TvxbeM1QQ+0DdoyCcp8CLJeNWOMZU0UOXY8YU0dG5G2bZ07IUEx1M8Il4UtoYRIVHg4xn2WwEOhjiej7Dvt87epabpA0Jib/hIcF3yS+c0DR0+AdRAh+ePBQAA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2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OtherTemplate","MemberNameSearchType":0,"NodeId":8,"NodeParentIndex":5}],"lastNodeId":8,"sorted":false,"DrillDownMembersMemberIds":null,"DrillDownLeavesMemberIds":null,"DimensionId":1,"DataModelId":781667406329937920,"Value":"INTERSECTION(BOTTOMLEVEL(MEMBER_CELL(Range_OPEXparent2)),ATTRIBUTE_CELL(Range_Attribute_OtherTemplate))"},"staticPageMembers":null},"74352db9":{"guid":"74352db9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bWvCMBDHv0teWeigD2q173zIoNAH6TIZjCFRz62QppLGbSJ+96WubgXzwqHuXS53ufv9747sEC+WUCL/eYciyOcggiXy72wTjUHSjCHf69ndrte2uq7T77te37GUL8urMBU1kFJk842E47NkDYLKQiDftaxfcyAyua3vRsBYCisQwBcQ0xyQj5BZl6/sB6Bi8Ua2a+VR8bEirNLXxwlVD2XAl/BZldybVye3LQ26fQm6o0G3bkDetpzrgrsacOcG4E2r5q6udNgp5a8wSyb4aX2gcs7R4Wl0uDcZwKmQiwbQ+afN+fMAfnLN4uK+ELCgpTxHUE8jqLN/MRFTCRpBZSEkqOOKshKUCJExNi4++HeB8ihffV18w1gjIAT6Dhp/lgMvs4LXvRhTSSNVjh3WQ9O2KWWbSm4QE5w+4BEJkrg1TAhJohBPcdiKcDTE6WyEw7B1spSGYQ4ISYPhI8HNEF3bDAPtvwBq2FODiQ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2","MemberNameSearchType":0,"NodeId":7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NoForecast","MemberNameSearchType":0,"NodeId":8,"NodeParentIndex":5}],"lastNodeId":8,"sorted":false,"DrillDownMembersMemberIds":null,"DrillDownLeavesMemberIds":null,"DimensionId":1,"DataModelId":781667406329937920,"Value":"INTERSECTION(BOTTOMLEVEL(MEMBER_CELL(Range_OPEXparent2)),ATTRIBUTE_CELL(Range_Attribute_NoForecast))"},"staticPageMembers":null},"669030e4":{"guid":"669030e4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XWvCMBSG/0uuFDroh9rZOz9yUeiH1EwGY0jU4yykaUnjNhH/+1JXt4IZOJy7y8l5k/O854TsEc9XUCLvaY9CyBYg/BXy7iwDjUHSlCHPvbd6Pbdj9hy733fcvm2qXJpVMqUaSCnSxVbC6VhcgKAyF8hzTPM7HIhU7uq9ETCWwBoE8CVENAPkIWTU5at4ClQsN2RXqIzSR4qwur5eTqg6KH2+gveq5MH4c3LL1KBb16DbGnTzBuQd0/5bcEcDbt8AvBnV3NWWDjuh/AXm8QQ/Fkcq6xIfHY0P5yYDODdy1QC6//Ryfj2Ar7vmsdyAIJAVjEq4xJOr8dQ9PBuI0VI2RGUuJKjlmrISlA+RMjbO3/hngfLUAfV78S1jDUEA9BU0+TQDXqY5r9sxppKGqhw71tN0bkbZtnLsRwQnUzwifhy1hjEhcRjgGQ5aIQ6HOJmPcBC0zt5lu20MCEn84QPBTckPnWu30eED+d7tlo8FAAA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1","MemberNameSearchType":0,"NodeId":4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OtherTemplate","MemberNameSearchType":0,"NodeId":7,"NodeParentIndex":5}],"lastNodeId":7,"sorted":false,"DrillDownMembersMemberIds":null,"DrillDownLeavesMemberIds":null,"DimensionId":1,"DataModelId":781667406329937920,"Value":"INTERSECTION(BOTTOMLEVEL(MEMBER_CELL(Range_OPEXparent1)),ATTRIBUTE_CELL(Range_Attribute_OtherTemplate))"},"staticPageMembers":null},"84e89ad1":{"guid":"84e89ad1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L2UTWvCQBCG/8ueFFLIh5qamzF7CORD4lYKpchqxjawSWSz2or437uxsQ24B4vaW2bn3ZnnnVmyR0WZQoWclz0KIV8A91PkPBga8kDQjCHHfjQGA7unDyxzOLTsoanLXJbXMqkaCcGzxUbA6Vq8Bk5FyZFj6fpvOOKZ2DVnY2AsgRVwKJYQ0RyQg5DWtK/jKVC+fCe7tcxIfSQJ6/LN54TKi8IvUvisWx60m5MbugLduAbdVKDrdyDv6eZtwS0FuHkH8HbUcNdHKuyEFm8wjyf4eX2kMi7x0VP4sO6ygHMjVy2g/08v588L+Kk193i2Be7SCtJLHNkKR/3Dq4YYrURLVJVcyIrOirIKpAueMeaVH8V3g+rkX/67ig1jLUEAdAuKfJZDUWVl0QzDo4KGsh079lPMbUbZpvbrRwQnUzwmfhx13JiQOAzwDAedEIcuTuZjHASds1fZ7WojQhLffSK4LVHOrdtFhy8UrraJiwUAAA=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-1,"OperatorArity":-1,"CellReferenceName":"Range_OPEXparent1","MemberNameSearchType":0,"NodeId":4,"NodeParentIndex":3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riverBased","MemberNameSearchType":0,"NodeId":7,"NodeParentIndex":5}],"lastNodeId":7,"sorted":false,"DrillDownMembersMemberIds":null,"DrillDownLeavesMemberIds":null,"DimensionId":1,"DataModelId":781667406329937920,"Value":"INTERSECTION(BOTTOMLEVEL(MEMBER_CELL(Range_OPEXparent1)),ATTRIBUTE_CELL(Range_Attribute_DriverBased))"},"staticPageMembers":null},"c9a3663":{"guid":"c9a3663","dimension":1,"member":781692270785462272,"filter":7,"referenceGlobalVariable":false,"globalVaribleId":"00000000-0000-0000-0000-000000000000","globalVaribleSnowflake":-1,"referenceFormVariable":false,"formVaribleId":"00000000-0000-0000-0000-000000000000","sorted":false,"dynamicExpression":"H4sIAAAAAAAEAM2UXWvCMBSG/0uuFCr0Q1vtnbW5KPRDukwGY0i0x62QtpJGNxH/+1JXN8FcCNOxu5ycNznP+wayR2WVQY3c5z2KoFgADzLk9gwN+SBozpDrDA3bdvq6bZmjkeWMTF328qKRSdVYCJ4vNgJOx5I1cCoqjlxL13/KMc/Frt2bAGMprIBDuYSYFoBchLR2fFM/AOXLN7Jby47Ux5Kwub5dTqk8KIIyg49m5EG7ObmhK9CN36CbCnT9DuR93bwtuKUAN+8CbtwWfPBHifcuuZstFXZKy1eYf98193m+Be7RGrJrHDkKR4P/4CiZ4qf1kcq+xsdQ4cM6vGiI0VqcieqKC5mMu6KsBsnOc8b86r38GlCfXMu/q9wwdiYIgW5B0c8LKOu8KtsIfCpoJMexY7iKtGaUbRqXQUxw+oAnJEjijpcQkkQhnuGwE+HIw+l8gsOwcxFFt6uNCUkD75Hgc4ny/btddPgEb26xnosFAAA=","DynamicExpressionObject":{"nodes":[{"MemberId":-1,"Detail":781667406329937920,"DimId":1,"AttributeId":-1,"Operator":300,"OperatorArity":300,"CellReferenceName":"","MemberNameSearchType":0,"NodeId":0,"NodeParentIndex":-1},{"MemberId":-1,"Detail":781667406329937920,"DimId":1,"AttributeId":-1,"Operator":1000,"OperatorArity":100,"CellReferenceName":"","MemberNameSearchType":0,"NodeId":2,"NodeParentIndex":0},{"MemberId":-1,"Detail":781667406329937920,"DimId":1,"AttributeId":-1,"Operator":402,"OperatorArity":100,"CellReferenceName":"","MemberNameSearchType":0,"NodeId":3,"NodeParentIndex":2},{"MemberId":-1,"Detail":781667406329937920,"DimId":1,"AttributeId":-1,"Operator":401,"OperatorArity":100,"CellReferenceName":"","MemberNameSearchType":0,"NodeId":5,"NodeParentIndex":0},{"MemberId":-1,"Detail":781667406329937920,"DimId":1,"AttributeId":-1,"Operator":-1,"OperatorArity":-1,"CellReferenceName":"Range_Attribute_DriverBased","MemberNameSearchType":0,"NodeId":7,"NodeParentIndex":5},{"MemberId":-1,"Detail":781667406329937920,"DimId":1,"AttributeId":-1,"Operator":-1,"OperatorArity":-1,"CellReferenceName":"Range_OPEXparent6","MemberNameSearchType":0,"NodeId":8,"NodeParentIndex":3}],"lastNodeId":8,"sorted":false,"DrillDownMembersMemberIds":null,"DrillDownLeavesMemberIds":null,"DimensionId":1,"DataModelId":781667406329937920,"Value":"INTERSECTION(BOTTOMLEVEL(MEMBER_CELL(Range_OPEXparent6)),ATTRIBUTE_CELL(Range_Attribute_DriverBased))"},"staticPageMembers":null},"62a7c5fe":{"guid":"62a7c5fe","dimension":7,"member":834590939737882624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null},"ea6320fb":{"guid":"ea6320fb","dimension":2,"member":834584356136026115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3fe25a05":{"guid":"3fe25a05","dimension":3,"member":834584375836672003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acffdd8f":{"guid":"acffdd8f","dimension":2,"member":834584356136026115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55d0e3ff":{"guid":"55d0e3ff","dimension":3,"member":834584375836672003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f6f17f24":{"guid":"f6f17f24","dimension":2,"member":834584356136026115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8a50501a":{"guid":"8a50501a","dimension":3,"member":834584375836672003,"filter":7,"referenceGlobalVariable":false,"globalVaribleId":"00000000-0000-0000-0000-000000000000","globalVaribleSnowflake":-1,"referenceFormVariable":false,"formVaribleId":"00000000-0000-0000-0000-000000000000","sorted":false,"dynamicExpression":"H4sIAAAAAAAEALWTXWvCMBSG/8rIlUIHNUnV9q7aXgitDu28GWNEPbJA2koSt4n435fMik4K++rucj6S87xvkj0qyhUoFDzsUQr5AuRohYLbjoMi0IwLFPQJ9fwe9bFPPIx9Sl1T47ltIw4KtZZ8sdVw2jbZgGS6lCigrnsOQ8n1DgXY5oYgxBTWIKFYwpjlgAKEnGq8jWfA5PI5221MxfSPDaE9Hh+Xd8xs1KNiBW925MFpnLzj1qB3/oJOatDxZ3JL26ek5/VJt9szRpEGlFxGlQ6b+q0MWiOD/MMFUBc367/3tf+NgP/A7xkIWOoINkzq3FB9R0a3RoZ3eHSQYEpfNKlSajDLNRMKDLrkQkTla3EcoE6izbcvtkJcNCTAXqCmzg2h4mVRORAxzVIzTpwe7rVZcya2HyLvB9k0HGatwSTLJmkSz+OkFQpxc9at2k4ap4N4+jSMk6R1bUu7jQ7vxDYzv6UEAAA=","DynamicExpressionObject":{"nodes":[{"MemberId":-1,"Detail":834597492935229440,"DimId":3,"AttributeId":-1,"Operator":400,"OperatorArity":200,"CellReferenceName":"","MemberNameSearchType":0,"NodeId":2,"NodeParentIndex":-1},{"MemberId":-1,"Detail":834597492935229440,"DimId":3,"AttributeId":-1,"Operator":1000,"OperatorArity":100,"CellReferenceName":"","MemberNameSearchType":0,"NodeId":3,"NodeParentIndex":2},{"MemberId":834584375836672003,"Detail":834597492935229440,"DimId":3,"AttributeId":-1,"Operator":-1,"OperatorArity":-1,"CellReferenceName":"","MemberNameSearchType":0,"NodeId":4,"NodeParentIndex":3},{"MemberId":-1,"Detail":834597492935229440,"DimId":3,"AttributeId":-1,"Operator":402,"OperatorArity":100,"CellReferenceName":"","MemberNameSearchType":0,"NodeId":5,"NodeParentIndex":2},{"MemberId":-1,"Detail":834597492935229440,"DimId":3,"AttributeId":-1,"Operator":-1,"OperatorArity":-1,"CellReferenceName":"SelectDepartment","MemberNameSearchType":0,"NodeId":6,"NodeParentIndex":5}],"lastNodeId":6,"sorted":false,"DrillDownMembersMemberIds":null,"DrillDownLeavesMemberIds":null,"DimensionId":3,"DataModelId":834597492935229440,"Value":"SUBTRACT(BOTTOMLEVEL(All Departments),MEMBER_CELL(SelectDepartment))"},"staticPageMembers":null},"44cccee8":{"guid":"44cccee8","dimension":4,"member":834589347684155392,"filter":7,"referenceGlobalVariable":false,"globalVaribleId":"00000000-0000-0000-0000-000000000000","globalVaribleSnowflake":-1,"referenceFormVariable":false,"formVaribleId":"00000000-0000-0000-0000-000000000000","sorted":false,"dynamicExpression":"H4sIAAAAAAAEALWTW0+DMBiG/8rSK0gwKdBN4G4bXJAwMKPuxhhTt2+RpBxSOnVZ9t9tlcWpJB427/od2u9537Y7VNUraFFws0MzKO9BxCsUXNgWCkGygqPAc8nQvyS+47tDx/EJwapWlLqNWGgspSjuNxIO27IGBJO1QIGL8Xs4FoXcdrkpcD6HNQiolpCyElCAkNWN13EOTCwf6LZRFdWfKkJ9fLe8YmqjjKsVPOuRe+vs5DbuQbdPQbd70PFHck3r+cRxiI1HI9vzvDMoOY46HTr1VxlOj4z/uACCv3Kf5L/7vf9nAf+F3zlwWMoQGiZkqahe0z+QQnqkuPtbC3HWyqOmthYS1HLNeAsKXxSch/VT9TagPQhXX7/acH7UkAB7hJ56oSjboq6680Mm2UyN44fH+9mwBeMbLTROaTTPoymNs9SYZJRmsyRaRIkRlQ2vtwADrbEdGHFumtaY0nk8uabR3TRKEqPPJdNE+xdjrsE9uAQAAA==","DynamicExpressionObject":{"nodes":[{"MemberId":-1,"Detail":834597492935229440,"DimId":4,"AttributeId":-1,"Operator":300,"OperatorArity":300,"CellReferenceName":"","MemberNameSearchType":0,"NodeId":0,"NodeParentIndex":-1},{"MemberId":-1,"Detail":834597492935229440,"DimId":4,"AttributeId":-1,"Operator":1000,"OperatorArity":100,"CellReferenceName":"","MemberNameSearchType":0,"NodeId":1,"NodeParentIndex":0},{"MemberId":834589422410661888,"Detail":834597492935229440,"DimId":4,"AttributeId":-1,"Operator":-1,"OperatorArity":-1,"CellReferenceName":"","MemberNameSearchType":0,"NodeId":2,"NodeParentIndex":1},{"MemberId":-1,"Detail":834597492935229440,"DimId":4,"AttributeId":-1,"Operator":401,"OperatorArity":100,"CellReferenceName":"","MemberNameSearchType":0,"NodeId":3,"NodeParentIndex":0},{"MemberId":-1,"Detail":834597492935229440,"DimId":4,"AttributeId":-1,"Operator":-1,"OperatorArity":-1,"CellReferenceName":"SelectDepartmentName","MemberNameSearchType":0,"NodeId":4,"NodeParentIndex":3}],"lastNodeId":4,"sorted":false,"DrillDownMembersMemberIds":null,"DrillDownLeavesMemberIds":null,"DimensionId":4,"DataModelId":834597492935229440,"Value":"INTERSECTION(BOTTOMLEVEL(Employee Types (IS)),ATTRIBUTE_CELL(SelectDepartmentName))"},"staticPageMembers":null},"7043d887":{"guid":"7043d887","dimension":5,"member":835272421019746304,"filter":7,"referenceGlobalVariable":false,"globalVaribleId":"00000000-0000-0000-0000-000000000000","globalVaribleSnowflake":-1,"referenceFormVariable":false,"formVaribleId":"00000000-0000-0000-0000-000000000000","sorted":false,"dynamicExpression":"H4sIAAAAAAAEALVTy07DMBD8FeRTKwXJiZ3GyS19HCr1gdrQC+LgNluw5DjFdoCq6r/jQCqClBOU2z5mPTO78gmpMgeDkocTmkOxBT3NUXLre2gMlguJEkZoGEc0DmISBkFMKXY9UdSw0EOptVpsKwuXseUBNLelRgnF+DtNtbBHlAR1bQRSrmAPGtQOFrwAlCDkNfR1vgaud8/Z8eA6Dr9wCuvnm/COu0E7VTm815Rn7+rKfdwh3f+LdL9DOv6pnFGGcUgIC5nPgihk9ApO2lnjoy791kbQYeM6B2CDQRQzEvs+JYOYEhL9ow3SeY1HD0lubAtkSm3BhXsuDTjpWkg5Lt/UF4G5mHa/R1VStgAz4K/Q0RcFKCNK1WxgzC2fOzr5uYGOZW24rGpT6/thtkpHWW+4zLLlfDbZTGa9VMqbEbfwVGoBpu+t4KUSGvKmduyj8wfyx0Nt3gMAAA==","DynamicExpressionObject":{"nodes":[{"MemberId":-1,"Detail":834597492935229440,"DimId":5,"AttributeId":-1,"Operator":400,"OperatorArity":200,"CellReferenceName":"","MemberNameSearchType":0,"NodeId":0,"NodeParentIndex":-1},{"MemberId":-1,"Detail":834597492935229440,"DimId":5,"AttributeId":-1,"Operator":1000,"OperatorArity":100,"CellReferenceName":"","MemberNameSearchType":0,"NodeId":1,"NodeParentIndex":0},{"MemberId":848005338581827584,"Detail":834597492935229440,"DimId":5,"AttributeId":-1,"Operator":-1,"OperatorArity":-1,"CellReferenceName":"","MemberNameSearchType":0,"NodeId":2,"NodeParentIndex":1},{"MemberId":-1,"Detail":834597492935229440,"DimId":5,"AttributeId":866798391143694337,"Operator":-1,"OperatorArity":-1,"CellReferenceName":"","MemberNameSearchType":0,"NodeId":3,"NodeParentIndex":0}],"lastNodeId":3,"sorted":false,"DrillDownMembersMemberIds":null,"DrillDownLeavesMemberIds":null,"DimensionId":5,"DataModelId":834597492935229440,"Value":"SUBTRACT(BOTTOMLEVEL(All Categories),RequiredCategory)"},"staticPageMembers":null},"2397b392":{"guid":"2397b392","dimension":5,"member":835272421019746304,"filter":7,"referenceGlobalVariable":false,"globalVaribleId":"00000000-0000-0000-0000-000000000000","globalVaribleSnowflake":-1,"referenceFormVariable":false,"formVaribleId":"00000000-0000-0000-0000-000000000000","sorted":false,"dynamicExpression":"H4sIAAAAAAAEALVTXW+CMBT9K0ufNGFJS4sU3pzyQKKwKPFl2UOV69akgCtlmzH+95UNM5bwtLm3+3Fuzzn3pidUVjnUKHw4oSUUW9BxjsJb4qA5GCEVCjllXuCzwA2o57oBY9j2ZNHCPAdNjdFy2xi4jKUH0MJUGoUU4+90qqU5drUZKLWCPWgod5CIAlCIkNPRt/kahN49Z8eD7Vh8YhW2z3fhvbCDJi5zeG8pz87VlRM8IJ38RToZkI5/KueMY+xRyj1OuOt7nF3BST/rfLSl39pwB2xc5wB8MvEDTgNCGJ0EjFL/H23QwWs8OkiJ2vRAdaUN2HAvVA1WupZKzau38ougvpi2v6dslOoBFiBeYaAvCyhrWZXdBubCiKWlU58bGFjWRqimNRUnWbRaR7MsTpPRXZpl6XIRbaLFaKrUzUwYeKq0hHrsrOClkRryrnYco/MHNtFIqOIDAAA=","DynamicExpressionObject":{"nodes":[{"MemberId":-1,"Detail":834597492935229440,"DimId":5,"AttributeId":-1,"Operator":300,"OperatorArity":300,"CellReferenceName":"","MemberNameSearchType":0,"NodeId":0,"NodeParentIndex":-1},{"MemberId":-1,"Detail":834597492935229440,"DimId":5,"AttributeId":-1,"Operator":1000,"OperatorArity":100,"CellReferenceName":"","MemberNameSearchType":0,"NodeId":1,"NodeParentIndex":0},{"MemberId":848005338581827584,"Detail":834597492935229440,"DimId":5,"AttributeId":-1,"Operator":-1,"OperatorArity":-1,"CellReferenceName":"","MemberNameSearchType":0,"NodeId":2,"NodeParentIndex":1},{"MemberId":-1,"Detail":834597492935229440,"DimId":5,"AttributeId":866798391143694337,"Operator":-1,"OperatorArity":-1,"CellReferenceName":"","MemberNameSearchType":0,"NodeId":3,"NodeParentIndex":0}],"lastNodeId":3,"sorted":false,"DrillDownMembersMemberIds":null,"DrillDownLeavesMemberIds":null,"DimensionId":5,"DataModelId":834597492935229440,"Value":"INTERSECTION(BOTTOMLEVEL(All Categories),RequiredCategory)"},"staticPageMembers":null},"a12a5a3a":{"guid":"a12a5a3a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y2rDMBBFf6VolYALsi0njnd5iGLwIyQmm1KKmkyoQJaNLLcNIf9emTjUUC/6SLvTaO5wzx2hI5LFDioU3B9RDPkTqHCHglvbQgvQjAsU+C7xfGIT38O2g7E/GZkezxuZUU21Vvyp1nAZS0tQTBcKBS7GH+VUcX1o7+YgxAr2oEBuIWE5oAAhq7Vv6jUwtX3ODqXpGH1iCFu75rhkZlCHcgdvjeXJujq5jXvQ7d+gOz3of0FOsHNdcLcH3LkKuJFOjIaMR7ZHiDMhpBukG6vN0Vz9NIb3T/v/BvadKurS+Qr8uAfePT1YSLBKd0RVoTSY456JCgyw4kIsild5NqguUc1nl7UQHUEE7AV6+jwHWfFCtrkXTLPY2In2+T6taMNE3UQLk4yu1nSehWkymKVZlsYR3dBoENN4RlePcxpFg3P+4dBKlzehLGs9RKd36C6bD44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834912047615442944,"Operator":-1,"OperatorArity":-1,"CellReferenceName":"","MemberNameSearchType":0,"NodeId":5,"NodeParentIndex":1},{"MemberId":-1,"Detail":834584148501200896,"DimId":1,"AttributeId":-1,"Operator":-1,"OperatorArity":-1,"CellReferenceName":"Group2","MemberNameSearchType":0,"NodeId":7,"NodeParentIndex":3}],"lastNodeId":7,"sorted":false,"DrillDownMembersMemberIds":null,"DrillDownLeavesMemberIds":null,"DimensionId":1,"DataModelId":834584148501200896,"Value":"INTERSECTION(BOTTOMLEVEL(MEMBER_CELL(Group2)),OP Input)"},"staticPageMembers":null},"37797a6d":{"guid":"37797a6d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WTXWvCMBSG/8rIlUIHSVtr7Z0fYRT6IVq8GWNEe2SBtJU0dRPxvy/FyoTlQja9OyfnPbzPOUmOqKxyqFHwekQxFGuQYY6CZ2KhGSjGBQp8xx34LnH9ASY2xv7I0zVetDKtGisl+bpRcGlLdyCZqiQKHIx/0rHk6tCdTUGIBWxBQrmBhBWAAoSszr7Nl8Dk5iM77HRF6xNN2Nm14ZzpRhWWOXy1lifr7uQEG9DJf9BtA/ojyF1s3xfcMYDbDwC/zjru9siE/SKrZkdugfcM8M5d4LV0RGwysIf+cOh6PvH+OMwtY4yMj+fNQoLV6kpUV1KBDrdM1KDRJRdiVn2WZ4P6MrT+7GUjxJUgArYHQ50XUNa8KrsNzJhisbYT3QZ+LWvFRNMOFSYZXSzpNAvTpDdJsyyNI7qiUS+m8YQu3qc0inrna+z3rXT+NJeQ843ie+ij0zfzg6k5kwQAAA=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-1,"Operator":-1,"OperatorArity":-1,"CellReferenceName":"Group1","MemberNameSearchType":0,"NodeId":6,"NodeParentIndex":3},{"MemberId":-1,"Detail":834584148501200896,"DimId":1,"AttributeId":834912152787746816,"Operator":-1,"OperatorArity":-1,"CellReferenceName":"","MemberNameSearchType":0,"NodeId":9,"NodeParentIndex":1}],"lastNodeId":9,"sorted":false,"DrillDownMembersMemberIds":null,"DrillDownLeavesMemberIds":null,"DimensionId":1,"DataModelId":834584148501200896,"Value":"INTERSECTION(BOTTOMLEVEL(MEMBER_CELL(Group1)),OP Predictive)"},"staticPageMembers":null},"225fe44f":{"guid":"225fe44f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WTXWvCMBSG/8rIlUIHSVtL7Z0fZRT6IVq8GWNEPbJAmkiabhPxvy/FisJyIZvenZPzHt7nnCQHJOQGahS9HlAG1QpUskHRM3HQFDRlHEWh5w9Cn/jhABMX43AYmBqrWplRjbRWbNVoOLcVO1BUS4UiD+NLOlJM77uzCXA+hy0oEGvIaQUoQsjp7Nt8AVStP8r9zlSMPjeEnV0bzqhp1InYwHdreXTuTk6wBZ38B921oD+C3MfufcE9C7j7APDrrONuj2zYL0o2O3ILfGCB9+4Cb6RD4nqBUZr1Dgde8MdhbhkjtD6eNwdxWusrUS2VBhNuKa/BoCvG+VR+iZNBfR7afHbRcH4lSIF+gqXOKhA1k6LbwJRqmhk73m3g17KWlDftUElexvNFPCmTIu+Ni7IssjRexmkvi7NxPH+fxGnaO11jv+8Us6dRo2VFDXwfHX8AwOwVYZI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-1,"Operator":-1,"OperatorArity":-1,"CellReferenceName":"Group1","MemberNameSearchType":0,"NodeId":6,"NodeParentIndex":3},{"MemberId":-1,"Detail":834584148501200896,"DimId":1,"AttributeId":834912365011009536,"Operator":-1,"OperatorArity":-1,"CellReferenceName":"","MemberNameSearchType":0,"NodeId":8,"NodeParentIndex":1}],"lastNodeId":8,"sorted":false,"DrillDownMembersMemberIds":null,"DrillDownLeavesMemberIds":null,"DimensionId":1,"DataModelId":834584148501200896,"Value":"INTERSECTION(BOTTOMLEVEL(MEMBER_CELL(Group1)),OP Automated)"},"staticPageMembers":null},"f1e279be":{"guid":"f1e279be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WTXWvCMBSG/8rIlYUOkrR2tXd+hFHoh2jxZowR7ZEV0lTSdJuI/30pViasF7Lp3Tk57+F9zklyQLLKoUbBywHFUK5BhTkKHomNZqB5IVDgO+7Qd4nrDzGhGPsjz9SKspUZ1VhrVawbDee2dAeK60qhwMH4Jx2rQu+7sykIsYAtKJAbSHgJKEDI7uzbfAlcbd6z/c5UjD4xhJ1dG865adShzOGrtTzaNycnuAed/Aed9qDfg9zF9LbgTg84vQP4ZdZxt0d92M+qanbkGnivB965CbyRjgilxHeo8+R6PvH+OMw1Y4x6H8+rjQSv9YWorpQGE265qMGgq0KIWfUpTwb1eWjz2WUjxIUgAv4BPfWiBFkXlew2MOOax8ZOdBv4tawVF007VJhkbLFk0yxMk8EkzbI0jtiKRYOYxRO2eJuyKBqcrtGy7HT+sKwatYHcQsdvBCGH/JA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-1,"Operator":-1,"OperatorArity":-1,"CellReferenceName":"Group1","MemberNameSearchType":0,"NodeId":6,"NodeParentIndex":3},{"MemberId":-1,"Detail":834584148501200896,"DimId":1,"AttributeId":834912218323746816,"Operator":-1,"OperatorArity":-1,"CellReferenceName":"","MemberNameSearchType":0,"NodeId":9,"NodeParentIndex":1}],"lastNodeId":9,"sorted":false,"DrillDownMembersMemberIds":null,"DrillDownLeavesMemberIds":null,"DimensionId":1,"DataModelId":834584148501200896,"Value":"INTERSECTION(BOTTOMLEVEL(MEMBER_CELL(Group1)),OP Sourced)"},"staticPageMembers":null},"329ee557":{"guid":"329ee557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WTXWvCMBSG/8rIlUIHSVpd7Z0fYRT6IVq8GWNEPbJA+kGabhPxvy/FyoTlQja9OyfnPbzPOUkOqCi3UKPg5YBiyNegwi0KHomDZqC5kCjwXW/ge8TzB5hQjP3R0NRE3sqMaqy1EutGw7ktrUBxXSoUuBj/pGMl9L47m4KUC9iBgmIDCc8BBQg5nX2bL4GrzXu2r0zF6BND2Nm14ZybRh0WW/hqLY/OzckJtqCT/6BTC/o9yD1MbwvuWsDpHcAvs467PbJhP6uyqcg18EMLvHsTeCMdEUp994lQnwwI9v44zDVjjKyP59VBktf6QlSXSoMJd1zWYNCVkHJWfhYng/o8tPnsRSPlhSAC/gGWusihqEVZdBuYcc1jYye7Dfxa1orLph0qTDK2WLJpFqZJb5JmWRpHbMWiXsziCVu8TVkU9U7X2O876fxhuVGiMux9dPwG9pCtrJE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-1,"Operator":-1,"OperatorArity":-1,"CellReferenceName":"Group1","MemberNameSearchType":0,"NodeId":6,"NodeParentIndex":3},{"MemberId":-1,"Detail":834584148501200896,"DimId":1,"AttributeId":834912283712815104,"Operator":-1,"OperatorArity":-1,"CellReferenceName":"","MemberNameSearchType":0,"NodeId":9,"NodeParentIndex":1}],"lastNodeId":9,"sorted":false,"DrillDownMembersMemberIds":null,"DrillDownLeavesMemberIds":null,"DimensionId":1,"DataModelId":834584148501200896,"Value":"INTERSECTION(BOTTOMLEVEL(MEMBER_CELL(Group1)),OP Scripted)"},"staticPageMembers":null},"20b0704f":{"guid":"20b0704f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XWvCMBSG/8rIVYUOkrR1tXd+hFHoh2jxZowR9cgKaSpp6ibif1+KlTnWi3243Z2c84b3eU/IAclyDRUKHg4ohmIJKlyj4JbYaAKa5wIFvuN6vktc38OEYuwP+maWF43MqIZaq3xZazhfS7eguC4VChyM349Dlet92xuDEDPYgAK5goQXgAKE7Na+Oc+Bq9Vztt+aidEnhrC1a8opNxd1KNfw2lge7auTE9yBTn6DTjvQ/4LcxfS64E4HOL0KuJEOCCWOR6jnYtK/XPnHWG2OpvXTGHf/tP9vYN+rst7Sr8D7HfDO8dFGglf6QlSVSoMpN1xUYIBVLsSkfJEng+oc1Xx2WQtxIYiA76Bjnhcgq7yUbe4J1zw2dqJ9vk8rWnBRN9HCJGOzORtnYZpYozTL0jhiCxZZMYtHbPY0ZlFknfL3enY6vTEkO1A9dHwDQFCRnI8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834912135125401600,"Operator":-1,"OperatorArity":-1,"CellReferenceName":"","MemberNameSearchType":0,"NodeId":7,"NodeParentIndex":1},{"MemberId":-1,"Detail":834584148501200896,"DimId":1,"AttributeId":-1,"Operator":-1,"OperatorArity":-1,"CellReferenceName":"Group2","MemberNameSearchType":0,"NodeId":8,"NodeParentIndex":3}],"lastNodeId":8,"sorted":false,"DrillDownMembersMemberIds":null,"DrillDownLeavesMemberIds":null,"DimensionId":1,"DataModelId":834584148501200896,"Value":"INTERSECTION(BOTTOMLEVEL(MEMBER_CELL(Group2)),OP Driver)"},"staticPageMembers":null},"3077848":{"guid":"3077848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SWvDMBCF/0rRKQEX5CXB9i2LKQYvITG5lFKUZEIFshRkuW0I+e8dU4ca6kOXtDeN5g3veyN0IlLtoCLh/YmkUG5AxzsS3toWmYNhXJDQd72R79meP6K2Q6kfjLHHy0aGqokxmm9qA5ex/ACaGaVJ6FL6UU40N8f2bgZCLGEPGuQWMlYCCQmxWvumXgHT26fieMAO6jMkbO2a44LhoInlDl4by7N1dXKb9qDbv0F3etD/gtyjznXB3R5w5yrgKA1sxx2jEgmDkTvuBunGanM0Vz+N4f/T/r+BfadVfXC+Ah/0wLvnB4sIVpmOqFLaAB73TFSAwJoLMVcv8t2gukTFzy5rITqCBNgz9PR5CbLiSra558ywFO1E+3yfVrRmom6ixVkRLVfRrIjzbDDNiyJPk2gdJYM0SqfR8nEWJcngPf9waOWLm0ltVMkQfkjOb48JifySBAAA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834912365011009536,"Operator":-1,"OperatorArity":-1,"CellReferenceName":"","MemberNameSearchType":0,"NodeId":8,"NodeParentIndex":1},{"MemberId":-1,"Detail":834584148501200896,"DimId":1,"AttributeId":-1,"Operator":-1,"OperatorArity":-1,"CellReferenceName":"Group2","MemberNameSearchType":0,"NodeId":9,"NodeParentIndex":3}],"lastNodeId":9,"sorted":false,"DrillDownMembersMemberIds":null,"DrillDownLeavesMemberIds":null,"DimensionId":1,"DataModelId":834584148501200896,"Value":"INTERSECTION(BOTTOMLEVEL(MEMBER_CELL(Group2)),OP Automated)"},"staticPageMembers":null},"89b04e4":{"guid":"89b04e4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XUvDMBSG/4rkaoMKSdpp17t9BCn0Y2xlNyKSbWcYSNOSpuoY+++m2GHBXvgxvcvJecP7vCfJEaliBxUK7o8ohnwDOtyh4Jo4aA6GC4kC3/VGvkc8f4QJxdgf39ieyBuZVU2M0WJTGzgfS0vQ3BQaBS7GH+VEC3No92Yg5RL2oEFtIeE5oAAhp7Vv6hVwvX3KDqXtWH1iCVu7Zrng9qAJ1Q5eG8uTc3FygnvQyW/QaQ/6X5B7mF4W3O0BpxcBt9IxodR3bwn1yYhgrxukG6vN0Wz9NMb4n+b/Dew7XdQl/dK7xz307unBQZJXpquqCm3ArvdcVmCRtZByXryod4vqHNZ+d1VL2RFEwJ+hpy9yUJUoVJt8zg2PrZ9sL/DTkNZc1k24MMnYcsVmWZgmg2maZWkcsTWLBjGLp2z5OGNRNHifwHDopIur1VaL0rIP0ekNdeg+zZM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834912283712815104,"Operator":-1,"OperatorArity":-1,"CellReferenceName":"","MemberNameSearchType":0,"NodeId":9,"NodeParentIndex":1},{"MemberId":-1,"Detail":834584148501200896,"DimId":1,"AttributeId":-1,"Operator":-1,"OperatorArity":-1,"CellReferenceName":"Group2","MemberNameSearchType":0,"NodeId":10,"NodeParentIndex":3}],"lastNodeId":10,"sorted":false,"DrillDownMembersMemberIds":null,"DrillDownLeavesMemberIds":null,"DimensionId":1,"DataModelId":834584148501200896,"Value":"INTERSECTION(BOTTOMLEVEL(MEMBER_CELL(Group2)),OP Scripted)"},"staticPageMembers":null},"454222f":{"guid":"454222f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XWvCMBSG/8rIlUIHSVpd7Z0fYRT6IVq8GWPE9sgKaSppuk3E/74UKyusF/twu8vJecP7vCfJEckygwp5D0cUQrEF5WfIuyUWWoDmuUCeazsj1yGOO8KEYuxOxqaXF43MqKZaq3xba7gci/eguC4V8myMP8qpyvWh3ZuDECvYgQKZQsQLQB5CVmvf1GvgKn1ODnvTMfrIELZ2zXLJzUHtywzeGsuTdXVygnvQyW/QaQ/6X5A7mF4X3O4Bp1cBN9IJoZS4NrXvnLFLxt0g3VhtjmbrpzEm/zT/b2Dfq7Le0y+9e9xDb58eLSR4pbuqqlQazHrHRQUGWeVCLMpXebaoLmHNd5e1EB1BAPwFevp5AbLKS9kmX3DNQ+Mn2gv8NKQNF3UTzo8StlqzeeLH0WAWJ0kcBmzDgkHIwhlbPc1ZEAzOExgOrXh5sy5rlUI2RKd3lplvaZI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834912218323746816,"Operator":-1,"OperatorArity":-1,"CellReferenceName":"","MemberNameSearchType":0,"NodeId":9,"NodeParentIndex":1},{"MemberId":-1,"Detail":834584148501200896,"DimId":1,"AttributeId":-1,"Operator":-1,"OperatorArity":-1,"CellReferenceName":"Group2","MemberNameSearchType":0,"NodeId":10,"NodeParentIndex":3}],"lastNodeId":10,"sorted":false,"DrillDownMembersMemberIds":null,"DrillDownLeavesMemberIds":null,"DimensionId":1,"DataModelId":834584148501200896,"Value":"INTERSECTION(BOTTOMLEVEL(MEMBER_CELL(Group2)),OP Sourced)"},"staticPageMembers":null},"74f2cd2f":{"guid":"74f2cd2f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y2rDMBBFf6VolYALsi2njnd5iGLwIyQmm1KKkkyoQJaNLLcNIf9emTjUUC/6SLvTaO5wzx2hI5LFDioUPBxRDPkGVLhDwa1toTloxgUKfJd4PrGJ72Hbwdgfj0yP543MqCZaK76pNVzG0hIU04VCgYvxRzlRXB/auxkIsYQ9KJBbSFgOKEDIau2begVMbZ+zQ2k6Rp8YwtauOS6YGdSh3MFbY3myrk5u4x50+zfoTg/6X5AT7FwX3O0Bd64CbqRjoyF3I9sjxBkT0g3SjdXmaK5+GsP7p/1/A/teFXXpfgXe74F3T48WEqzSHVFVKA3muGeiAgOsuBDz4lWeDapLVPPZZS1ERxABe4GePs9BVryQbe450yw2dqJ9vk8rWjNRN9HCJKPLFZ1lYZoMpmmWpXFE1zQaxDSe0uXTjEbR4Jx/OLTSxU0oy1oP0ekdQdeL6I4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834912047615442944,"Operator":-1,"OperatorArity":-1,"CellReferenceName":"","MemberNameSearchType":0,"NodeId":5,"NodeParentIndex":1},{"MemberId":-1,"Detail":834584148501200896,"DimId":1,"AttributeId":-1,"Operator":-1,"OperatorArity":-1,"CellReferenceName":"Group3","MemberNameSearchType":0,"NodeId":8,"NodeParentIndex":3}],"lastNodeId":8,"sorted":false,"DrillDownMembersMemberIds":null,"DrillDownLeavesMemberIds":null,"DimensionId":1,"DataModelId":834584148501200896,"Value":"INTERSECTION(BOTTOMLEVEL(MEMBER_CELL(Group3)),OP Input)"},"staticPageMembers":null},"62226576":{"guid":"62226576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22vCMBTG/5WRpwodJL242jcvYRR6ES2+jDGiHlkgTSVN3UT835diZY71YRe3t5NzvvD9vhNyQLJcQ4XChwNKoFiCitYovCU2moBmXKAwcD0/8IgX+Jg4GAeDvpnxopEZ1VBrxZe1hvO1bAuK6VKh0MX4/ThUXO/b3hiEmMEGFMgVpKwAFCJkt/bNeQ5MrZ7z/dZMjD41hK1dU06ZuagjuYbXxvJoX52c4A508ht0pwP9L8g97FwX3O0Ad64CbqQD4hDXJ47vYdK/XPnHWG2OpvXTGHf/tP9vYN+rst66X4EfdMC7x0cbCVbpC1FVKg2m3DBRgQFWXIhJ+SJPBtU5qvnsshbiQhAD20HHnBcgK17KNveEaZYYO9E+36cVLZiom2hRmtPZnI7zKEutUZbnWRLTBY2thCYjOnsa0zi2Tvl7PTub3hiSHageOr4BZkZhro8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834912135125401600,"Operator":-1,"OperatorArity":-1,"CellReferenceName":"","MemberNameSearchType":0,"NodeId":7,"NodeParentIndex":1},{"MemberId":-1,"Detail":834584148501200896,"DimId":1,"AttributeId":-1,"Operator":-1,"OperatorArity":-1,"CellReferenceName":"Group3","MemberNameSearchType":0,"NodeId":9,"NodeParentIndex":3}],"lastNodeId":9,"sorted":false,"DrillDownMembersMemberIds":null,"DrillDownLeavesMemberIds":null,"DimensionId":1,"DataModelId":834584148501200896,"Value":"INTERSECTION(BOTTOMLEVEL(MEMBER_CELL(Group3)),OP Driver)"},"staticPageMembers":null},"c9df97e0":{"guid":"c9df97e0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XWvCMBSG/8rIlUIHSVu19s6PMAr9EC3ejDGiPbJAmkqauon435diZYX1Yh9udzk5b3if9yQ5IVlkUCL/8YQiyDegggz598RCc9CMC+R7jjvwXOJ6A0xsjL3x0PR4XsuMaqK14ptKw/VYsgfFdKGQ72D8UU4U18dmbwZCLGEHCuQWYpYD8hGyGvu6XgFT25f0uDcdo48NYWNXLxfMHNSBzOCttjxbNycnuAOd/Abd7kD/C3IX27cFdzrA7ZuAG+mY2GRgj7zRyB16ZNgO0o7V5Ki3fhpj/E/z/wb2gyqqvfOld9/18J3zk4UEK3VbVRZKg1nvmCjBICsuxLx4lReL8hrWfHdZCdEShMAO0NHnOciSF7JJPmeaRcZPNBf4aUhrJqo6XBCndLmiszRI4t40SdMkCumahr2IRlO6fJ7RMOxdJtDvW8nibqEg41vND9BH53dSqtmzlQQAAA=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834912152787746816,"Operator":-1,"OperatorArity":-1,"CellReferenceName":"","MemberNameSearchType":0,"NodeId":9,"NodeParentIndex":1},{"MemberId":-1,"Detail":834584148501200896,"DimId":1,"AttributeId":-1,"Operator":-1,"OperatorArity":-1,"CellReferenceName":"Group3","MemberNameSearchType":0,"NodeId":11,"NodeParentIndex":3}],"lastNodeId":11,"sorted":false,"DrillDownMembersMemberIds":null,"DrillDownLeavesMemberIds":null,"DimensionId":1,"DataModelId":834584148501200896,"Value":"INTERSECTION(BOTTOMLEVEL(MEMBER_CELL(Group3)),OP Predictive)"},"staticPageMembers":null},"dd5c78f2":{"guid":"dd5c78f2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XWvCMBSG/8rIlUIHaVOl9s6PMAr9EC3ejDGiHlkgTSRNt4n435dixcJ6sQ+3u5ycN7zPe5IckVRbKFH4eEQJFGvQ0RaF966DZmAYFygMiD8IfNcPBtj1MA5GQ9vjRS2zqrExmq8rA5dj2R40M0qjkGB8Lceam0OzNwUhFrADDXIDKSsAhQg5jX1dL4HpzUt+2NuO1aeWsLGrl3NmD5pIbuG9tjw5Nyd3cQe6+xt0rwP9L8h97N0WnHSAezcBt9KR65GhVVrC0YAM20HasZoc9dZPYwT/NP9vYD9oVe3Jl9497qAnpycHCVaatqpU2oBd75gowSJrLsRMvcmzRXkJa7+7rIRoCWJgr9DR5wXIkivZJJ8xwxLrJ5oL/DSkFRNVHS5Kc7pY0mkeZWlvkuV5lsR0ReNeQpMJXTxPaRz3zhPo951sfjeujCqYhe+j0wd2t/fDlAQAAA=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834912365011009536,"Operator":-1,"OperatorArity":-1,"CellReferenceName":"","MemberNameSearchType":0,"NodeId":8,"NodeParentIndex":1},{"MemberId":-1,"Detail":834584148501200896,"DimId":1,"AttributeId":-1,"Operator":-1,"OperatorArity":-1,"CellReferenceName":"Group3","MemberNameSearchType":0,"NodeId":10,"NodeParentIndex":3}],"lastNodeId":10,"sorted":false,"DrillDownMembersMemberIds":null,"DrillDownLeavesMemberIds":null,"DimensionId":1,"DataModelId":834584148501200896,"Value":"INTERSECTION(BOTTOMLEVEL(MEMBER_CELL(Group3)),OP Automated)"},"staticPageMembers":null},"219e018b":{"guid":"219e018b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XUvDMBSG/4rkaoMKSdpp17t9BCn0Y2xlNyKSbWcYSNOSpuoY+++m2GHBXvgxvcvJecP7vCfJEaliBxUK7o8ohnwDOtyh4Jo4aA6GC4kC3/VGvkc8f4QJxdgf39ieyBuZVU2M0WJTGzgfS0vQ3BQaBS7GH+VEC3No92Yg5RL2oEFtIeE5oAAhp7Vv6hVwvX3KDqXtWH1iCVu7Zrng9qAJ1Q5eG8uTc3FygnvQyW/QaQ/6X5B7mF4W3O0BpxcBt9IxodR3bwn1yYhgrxukG6vN0Wz9NMb4n+b/Dew7XdSl+6V33/fw3dODgySvTFdVFdqAXe+5rMAiayHlvHhR7xbVOaz97qqWsiOIgD9DT1/koCpRqDb5nBseWz/ZXuCnIa25rJtwYZKx5YrNsjBNBtM0y9I4YmsWDWIWT9nyccaiaPA+geHQSRdXq60WpWUfotMblJHuFZM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834912283712815104,"Operator":-1,"OperatorArity":-1,"CellReferenceName":"","MemberNameSearchType":0,"NodeId":9,"NodeParentIndex":1},{"MemberId":-1,"Detail":834584148501200896,"DimId":1,"AttributeId":-1,"Operator":-1,"OperatorArity":-1,"CellReferenceName":"Group3","MemberNameSearchType":0,"NodeId":11,"NodeParentIndex":3}],"lastNodeId":11,"sorted":false,"DrillDownMembersMemberIds":null,"DrillDownLeavesMemberIds":null,"DimensionId":1,"DataModelId":834584148501200896,"Value":"INTERSECTION(BOTTOMLEVEL(MEMBER_CELL(Group3)),OP Scripted)"},"staticPageMembers":null},"27078c06":{"guid":"27078c06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XWvCMBSG/8rIlUIHTVJd7Z0fZRT6IVq8GWPE9sgKaSJpuk3E/74UKyusF/twu8vJecP7vCfJEQmZQ4W8hyOKoNyCCnLk3WILLUCzgiPPpc7IdbDjjmxMbNudjE2vKBuZUU21VsW21nA5luxBMS0V8qhtf5RTVehDuzcHzlewAwUig5iVgDyErNa+qdfAVPacHvamY/SxIWztmuWSmYM6EDm8NZYn6+rk2O5Bx79BJz3of0Hu2OS64LQHnFwF3EgnmBDsUkLvnLGLx90g3VhtjmbrpzEm/zT/b2DfK1nv6Zfefd/Dp6dHC3FW6a6qkkqDWe8Yr8Agq4LzhXwVZ4vqEtZ8d1Fz3hGEwF6gp1+UIKpCijb5gmkWGT/eXuCnIW0Yr5twQZz6q7U/T4MkHsySNE2i0N/44SDyo5m/epr7YTg4T2A4tJLlzVrWKoN8iE7vPqI9tJI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834912218323746816,"Operator":-1,"OperatorArity":-1,"CellReferenceName":"","MemberNameSearchType":0,"NodeId":9,"NodeParentIndex":1},{"MemberId":-1,"Detail":834584148501200896,"DimId":1,"AttributeId":-1,"Operator":-1,"OperatorArity":-1,"CellReferenceName":"Group3","MemberNameSearchType":0,"NodeId":11,"NodeParentIndex":3}],"lastNodeId":11,"sorted":false,"DrillDownMembersMemberIds":null,"DrillDownLeavesMemberIds":null,"DimensionId":1,"DataModelId":834584148501200896,"Value":"INTERSECTION(BOTTOMLEVEL(MEMBER_CELL(Group3)),OP Sourced)"},"staticPageMembers":null},"94006311":{"guid":"94006311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22vCMBTG/5WRpwodJL242jcvYRR6ES2+jDGiHlkgTSVN3UT835diZY71YRe3t5NzvvD9vhNyQLJcQ4XChwNKoFiCitYovCU2moBmXKAwcD0/8IgX+Jg4GAeDvpnxopEZ1VBrxZe1hvO1bAuK6VKh0MX4/ThUXO/b3hiEmMEGFMgVpKwAFCJkt/bNeQ5MrZ7z/dZMjD41hK1dU06ZuagjuYbXxvJoX52c4A508ht0pwP9L8g97FwX3O0Ad64CbqQD4hDXJ47vYdK/XPnHWG2OpvXTGHf/tP9vYN+rst56X4EfdMC7x0cbCVbpC1FVKg2m3DBRgQFWXIhJ+SJPBtU5qvnsshbiQhAD20HHnBcgK17KNveEaZYYO9E+36cVLZiom2hRmtPZnI7zKEutUZbnWRLTBY2thCYjOnsa0zi2Tvl7PTub3hiSHageOr4BfSmHkY8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834912135125401600,"Operator":-1,"OperatorArity":-1,"CellReferenceName":"","MemberNameSearchType":0,"NodeId":7,"NodeParentIndex":1},{"MemberId":-1,"Detail":834584148501200896,"DimId":1,"AttributeId":-1,"Operator":-1,"OperatorArity":-1,"CellReferenceName":"Group4","MemberNameSearchType":0,"NodeId":9,"NodeParentIndex":3}],"lastNodeId":9,"sorted":false,"DrillDownMembersMemberIds":null,"DrillDownLeavesMemberIds":null,"DimensionId":1,"DataModelId":834584148501200896,"Value":"INTERSECTION(BOTTOMLEVEL(MEMBER_CELL(Group4)),OP Driver)"},"staticPageMembers":null},"7b9470c0":{"guid":"7b9470c0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XWvCMBSG/8rIlUIHSVu19s6PMAr9EC3ejDGiPbJAmkqauon435diZYX1Yh9udzk5b3if9yQ5IVlkUCL/8YQiyDegggz598RCc9CMC+R7jjvwXOJ6A0xsjL3x0PR4XsuMaqK14ptKw/VYsgfFdKGQ72D8UU4U18dmbwZCLGEHCuQWYpYD8hGyGvu6XgFT25f0uDcdo48NYWNXLxfMHNSBzOCttjxbNycnuAOd/Abd7kD/C3IX27cFdzrA7ZuAG+mY2GRgj7zRyB16ZNgO0o7V5Ki3fhpj/E/z/wb2gyqqvfuld9/18J3zk4UEK3VbVRZKg1nvmCjBICsuxLx4lReL8hrWfHdZCdEShMAO0NHnOciSF7JJPmeaRcZPNBf4aUhrJqo6XBCndLmiszRI4t40SdMkCumahr2IRlO6fJ7RMOxdJtDvW8nibqEg41vND9BH53cMnBSZlQQAAA=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834912152787746816,"Operator":-1,"OperatorArity":-1,"CellReferenceName":"","MemberNameSearchType":0,"NodeId":9,"NodeParentIndex":1},{"MemberId":-1,"Detail":834584148501200896,"DimId":1,"AttributeId":-1,"Operator":-1,"OperatorArity":-1,"CellReferenceName":"Group4","MemberNameSearchType":0,"NodeId":11,"NodeParentIndex":3}],"lastNodeId":11,"sorted":false,"DrillDownMembersMemberIds":null,"DrillDownLeavesMemberIds":null,"DimensionId":1,"DataModelId":834584148501200896,"Value":"INTERSECTION(BOTTOMLEVEL(MEMBER_CELL(Group4)),OP Predictive)"},"staticPageMembers":null},"f2519cac":{"guid":"f2519cac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22vCMBTG/5WRJ4UO0otS++YljEIvosWXMUbUIwukqaTpNhH/951ixcL6sIvbW07OF77fd5IciSq2UJLg8UhiyNegwy0J7m2LzMBwIUngu97A92zPH1DbodQfDbEn8lqGqrExWqwrA5dj6R40N4UmgUvptRxrYQ7N3hSkXMAONKgNJDwHEhBiNfZ1vQSuNy/ZYY8d1CdI2NjVyznHgyZUW3ivLU/Wzclt2oFu/wbd6UD/C3KPOrcFdzvAnZuAo3RkO+4QlUg4GrjDdpB2rCZHvfXTGP4/zf8b2A+6qPbel9497aB3T08Wkbw0bVVZaAO43nFZAiJrIeWseFNni/ISFr+7qqRsCSLgr9DRFzmoUhSqST7jhsfoJ5sL/DSkFZdVHS5MMrZYsmkWpklvkmZZGkdsxaJezOIJWzxPWRT1zhPo9610fjeuTJFzhO+T0weNfephlAQAAA=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834912365011009536,"Operator":-1,"OperatorArity":-1,"CellReferenceName":"","MemberNameSearchType":0,"NodeId":8,"NodeParentIndex":1},{"MemberId":-1,"Detail":834584148501200896,"DimId":1,"AttributeId":-1,"Operator":-1,"OperatorArity":-1,"CellReferenceName":"Group4","MemberNameSearchType":0,"NodeId":10,"NodeParentIndex":3}],"lastNodeId":10,"sorted":false,"DrillDownMembersMemberIds":null,"DrillDownLeavesMemberIds":null,"DimensionId":1,"DataModelId":834584148501200896,"Value":"INTERSECTION(BOTTOMLEVEL(MEMBER_CELL(Group4)),OP Automated)"},"staticPageMembers":null},"1ead4481":{"guid":"1ead4481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XUvDMBSG/4rkaoMKSdpp17t9BCn0Y2xlNyKSbWcYSNOSpuoY+++m2GHBXvgxvcvJecP7vCfJEaliBxUK7o8ohnwDOtyh4Jo4aA6GC4kC3/VGvkc8f4QJxdgf39ieyBuZVU2M0WJTGzgfS0vQ3BQaBS7GH+VEC3No92Yg5RL2oEFtIeE5oAAhp7Vv6hVwvX3KDqXtWH1iCVu7Zrng9qAJ1Q5eG8uTc3FygnvQyW/QaQ/6X5B7mF4W3O0BpxcBt9IxodR3bwn1yYhgrxukG6vN0Wz9NMb4n+b/Dew7XdSl96V33/fw3dODgySvTFdVFdqAXe+5rMAiayHlvHhR7xbVOaz97qqWsiOIgD9DT1/koCpRqDb5nBseWz/ZXuCnIa25rJtwYZKx5YrNsjBNBtM0y9I4YmsWDWIWT9nyccaiaPA+geHQSRdXq60WpWUfotMbtxhVb5M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834912283712815104,"Operator":-1,"OperatorArity":-1,"CellReferenceName":"","MemberNameSearchType":0,"NodeId":9,"NodeParentIndex":1},{"MemberId":-1,"Detail":834584148501200896,"DimId":1,"AttributeId":-1,"Operator":-1,"OperatorArity":-1,"CellReferenceName":"Group4","MemberNameSearchType":0,"NodeId":11,"NodeParentIndex":3}],"lastNodeId":11,"sorted":false,"DrillDownMembersMemberIds":null,"DrillDownLeavesMemberIds":null,"DimensionId":1,"DataModelId":834584148501200896,"Value":"INTERSECTION(BOTTOMLEVEL(MEMBER_CELL(Group4)),OP Scripted)"},"staticPageMembers":null},"6e8df2b5":{"guid":"6e8df2b5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XWvCMBSG/8rIlUIHTVpd7Z0fYRT6IVq8GWPE9sgKaSJpuk3E/74UKyusF/twu8vJecP7vCfJEQmZQ4X8hyOKoNyCCnLk32ILLUCzgiPfc9yR52LXG9mY2LY3GZteUTYyo5pqrYptreFyLNmDYloq5Du2/VFOVaEP7d4cOF/BDhSIDGJWAvIRslr7pl4DU9lzetibjtHHhrC1a5ZLZg7qQOTw1lierKuTY7sHHf8GnfSg/wW5a5Prgjs94OQq4EY6wYRgzyHOnTv28LgbpBurzdFs/TTG5J/m/w3seyXrvfuld9/38J3To4U4q3RXVUmlwax3jFdgkFXB+UK+irNFdQlrvruoOe8IQmAv0NMvShBVIUWbfME0i4wfby/w05A2jNdNuCBO6WpN52mQxINZkqZJFNINDQcRjWZ09TSnYTg4T2A4tJLlzVrWKoN8iE7vtSnuZZI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834912218323746816,"Operator":-1,"OperatorArity":-1,"CellReferenceName":"","MemberNameSearchType":0,"NodeId":9,"NodeParentIndex":1},{"MemberId":-1,"Detail":834584148501200896,"DimId":1,"AttributeId":-1,"Operator":-1,"OperatorArity":-1,"CellReferenceName":"Group4","MemberNameSearchType":0,"NodeId":11,"NodeParentIndex":3}],"lastNodeId":11,"sorted":false,"DrillDownMembersMemberIds":null,"DrillDownLeavesMemberIds":null,"DimensionId":1,"DataModelId":834584148501200896,"Value":"INTERSECTION(BOTTOMLEVEL(MEMBER_CELL(Group4)),OP Sourced)"},"staticPageMembers":null},"5da6e506":{"guid":"5da6e506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2Ty2rDMBBFf6VolYALsi2njnd5iGLwIyQmm1KKkkyoQJaNLLcNIf9emTjUUC/6SLvTaO5wzx2hI5LFDioUPBxRDPkGVLhDwa1toTloxgUKfJd4PrGJ72Hbwdgfj0yP543MqCZaK76pNVzG0hIU04VCgYvxRzlRXB/auxkIsYQ9KJBbSFgOKEDIau2begVMbZ+zQ2k6Rp8YwtauOS6YGdSh3MFbY3myrk5u4x50+zfoTg/6X5AT7FwX3O0Bd64CbqRjoyF3I9sjxBkT0g3SjdXmaK5+GsP7p/1/A/teFXVJvgLv98C7p0cLCVbpjqgqlAZz3DNRgQFWXIh58SrPBtUlqvnsshaiI4iAvUBPn+cgK17INvecaRYbO9E+36cVrZmom2hhktHlis6yME0G0zTL0jiiaxoNYhpP6fJpRqNocM4/HFrp4iaUZa2H6PQO5xHiu44EAAA=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834912047615442944,"Operator":-1,"OperatorArity":-1,"CellReferenceName":"","MemberNameSearchType":0,"NodeId":5,"NodeParentIndex":1},{"MemberId":-1,"Detail":834584148501200896,"DimId":1,"AttributeId":-1,"Operator":-1,"OperatorArity":-1,"CellReferenceName":"Group4","MemberNameSearchType":0,"NodeId":8,"NodeParentIndex":3}],"lastNodeId":8,"sorted":false,"DrillDownMembersMemberIds":null,"DrillDownLeavesMemberIds":null,"DimensionId":1,"DataModelId":834584148501200896,"Value":"INTERSECTION(BOTTOMLEVEL(MEMBER_CELL(Group4)),OP Input)"},"staticPageMembers":null},"53ebdec0":{"guid":"53ebdec0","dimension":1,"member":834594808740052992,"filter":7,"referenceGlobalVariable":false,"globalVaribleId":"00000000-0000-0000-0000-000000000000","globalVaribleSnowflake":-1,"referenceFormVariable":false,"formVaribleId":"00000000-0000-0000-0000-000000000000","sorted":false,"dynamicExpression":"H4sIAAAAAAAEALWTXWvCMBSG/8rIlYUOkjZ1tXd+lFHoh2jxZowR9cgKaVrSdJuI/30pViYsF7LpXU7OG97nPUkOSFRbaFDwckAJlGuQ0RYFj8RGM1Cs4CjwXer5lFDfw8TB2B8Nda8oO5lWjZWSxbpVcD6W1SCZqiQKXIx/yrEs1L7fmwLnC9iBBLGBlJWAAoTs3r6rl8Dk5j3f17qj9akm7O265ZzpgyoSW/jqLI/2zckJNqCT/6A7BvR7kFPs3BbcNYA7dwC/rHrubsuE/SyrtibXwA8N8O5N4LV0pDX0aUg8Sp0RpX8Mc00Mz/h4Xm3EWaMusjaVVKCXO8Yb0Oiy4HxWfYqTQXMOrT+7aDm/EMTAPsDQL0oQTVGJfgIzplii7Xg/gV/DWjHedqGiNA8Xy3CaR1k6mGR5niVxuArjQRImk3DxNg3jeHC6Rsuys/lDJOpWWej4DUQmCJ2OBAAA","DynamicExpressionObject":{"nodes":[{"MemberId":-1,"Detail":834584148501200896,"DimId":1,"AttributeId":-1,"Operator":300,"OperatorArity":300,"CellReferenceName":"","MemberNameSearchType":0,"NodeId":1,"NodeParentIndex":-1},{"MemberId":-1,"Detail":834584148501200896,"DimId":1,"AttributeId":-1,"Operator":1000,"OperatorArity":100,"CellReferenceName":"","MemberNameSearchType":0,"NodeId":2,"NodeParentIndex":1},{"MemberId":-1,"Detail":834584148501200896,"DimId":1,"AttributeId":-1,"Operator":402,"OperatorArity":100,"CellReferenceName":"","MemberNameSearchType":0,"NodeId":3,"NodeParentIndex":2},{"MemberId":-1,"Detail":834584148501200896,"DimId":1,"AttributeId":-1,"Operator":-1,"OperatorArity":-1,"CellReferenceName":"Group1","MemberNameSearchType":0,"NodeId":6,"NodeParentIndex":3},{"MemberId":-1,"Detail":834584148501200896,"DimId":1,"AttributeId":834912047615442944,"Operator":-1,"OperatorArity":-1,"CellReferenceName":"","MemberNameSearchType":0,"NodeId":5,"NodeParentIndex":1}],"lastNodeId":6,"sorted":false,"DrillDownMembersMemberIds":null,"DrillDownLeavesMemberIds":null,"DimensionId":1,"DataModelId":834584148501200896,"Value":"INTERSECTION(BOTTOMLEVEL(MEMBER_CELL(Group1)),OP Input)"},"staticPageMembers":null},"c5d5e970":{"guid":"c5d5e970","dimension":2,"member":834584356136026115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2ad7d77":{"guid":"2ad7d77","dimension":2,"member":834584356136026115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1e6d07d9":{"guid":"1e6d07d9","dimension":3,"member":834584375836672003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ee17153c":{"guid":"ee17153c","dimension":5,"member":834589813042970625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dde317d0":{"guid":"dde317d0","dimension":6,"member":834589832814133249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dece9880":{"guid":"dece9880","dimension":7,"member":834590875124629504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},"FormVariables":{"GroupMembers":{},"Groups":{"61900467-3f8f-478d-8884-99566eafba7a":{"Name":"*fvAccount","DynamicMemberType":6,"DynamicMatchField":3,"DynamicMemberDimensionId":1,"DynamicMemberDimensionMemberId":459817276070166528,"DataModelId":454387918107443200,"Id":"61900467-3f8f-478d-8884-99566eafba7a"},"3742cd6c-32b2-438d-838e-c1e2ca7bea24":{"Name":"*fvDepartment","DynamicMemberType":6,"DynamicMatchField":3,"DynamicMemberDimensionId":2,"DynamicMemberDimensionMemberId":454828342844719104,"DataModelId":454387918107443200,"Id":"3742cd6c-32b2-438d-838e-c1e2ca7bea24"},"b038db33-fa1f-4111-9c54-1ebb6b737ec2":{"Name":"*fvSubsidiary","DynamicMemberType":6,"DynamicMatchField":3,"DynamicMemberDimensionId":3,"DynamicMemberDimensionMemberId":456586648323620866,"DataModelId":454387918107443200,"Id":"b038db33-fa1f-4111-9c54-1ebb6b737ec2"},"f3e77af0-3879-46b7-b94d-dc47f9d99502":{"Name":"*fvPeriod","DynamicMemberType":6,"DynamicMatchField":3,"DynamicMemberDimensionId":4,"DynamicMemberDimensionMemberId":456589877799550976,"DataModelId":454387918107443200,"Id":"f3e77af0-3879-46b7-b94d-dc47f9d99502"},"f8f94c45-6039-42c2-92bd-f6895f162728":{"Name":"*fvYear","DynamicMemberType":6,"DynamicMatchField":3,"DynamicMemberDimensionId":5,"DynamicMemberDimensionMemberId":456589877677916160,"DataModelId":454387918107443200,"Id":"f8f94c45-6039-42c2-92bd-f6895f162728"},"0080ef68-4e32-4a40-9640-73e1cb38515b":{"Name":"*fvScenario","DynamicMemberType":6,"DynamicMatchField":3,"DynamicMemberDimensionId":6,"DynamicMemberDimensionMemberId":456589879145922561,"DataModelId":454387918107443200,"Id":"0080ef68-4e32-4a40-9640-73e1cb38515b"},"9b6d59b5-d03e-4c19-b58b-1c4fd5306e41":{"Name":"*fvCurrency","DynamicMemberType":6,"DynamicMatchField":3,"DynamicMemberDimensionId":7,"DynamicMemberDimensionMemberId":456588390993756161,"DataModelId":454387918107443200,"Id":"9b6d59b5-d03e-4c19-b58b-1c4fd5306e41"},"c730a99f-745f-4537-970d-24a722469002":{"Name":"*fvMeasure","DynamicMemberType":6,"DynamicMatchField":3,"DynamicMemberDimensionId":8,"DynamicMemberDimensionMemberId":461672266360553474,"DataModelId":454387918107443200,"Id":"c730a99f-745f-4537-970d-24a722469002"},"2f1769e1-f7c5-4add-b155-3d5d4aa7a64d":{"Name":"*fvAccount","DynamicMemberType":6,"DynamicMatchField":3,"DynamicMemberDimensionId":1,"DynamicMemberDimensionMemberId":553008983093542912,"DataModelId":538861217775616000,"Id":"2f1769e1-f7c5-4add-b155-3d5d4aa7a64d"},"8cfcce86-0682-4e81-a670-53673f2125ee":{"Name":"*fvEntity","DynamicMemberType":6,"DynamicMatchField":3,"DynamicMemberDimensionId":2,"DynamicMemberDimensionMemberId":570354468657037312,"DataModelId":538861217775616000,"Id":"8cfcce86-0682-4e81-a670-53673f2125ee"},"b7626e8b-b810-4d09-936b-85755b7a7928":{"Name":"*fvDepartment","DynamicMemberType":6,"DynamicMatchField":3,"DynamicMemberDimensionId":3,"DynamicMemberDimensionMemberId":587109635247964160,"DataModelId":538861217775616000,"Id":"b7626e8b-b810-4d09-936b-85755b7a7928"},"705af6f1-5981-471d-bd42-38d322087dae":{"Name":"*fvPlaceholder","DynamicMemberType":6,"DynamicMatchField":3,"DynamicMemberDimensionId":4,"DynamicMemberDimensionMemberId":539989488609525761,"DataModelId":538861217775616000,"Id":"705af6f1-5981-471d-bd42-38d322087dae"},"e169acac-1ec8-4d33-854d-708a79ce217e":{"Name":"*fvYear","DynamicMemberType":6,"DynamicMatchField":3,"DynamicMemberDimensionId":5,"DynamicMemberDimensionMemberId":539989509497552897,"DataModelId":538861217775616000,"Id":"e169acac-1ec8-4d33-854d-708a79ce217e"},"7e8b24d3-d05f-4303-bb78-bf76ffccf308":{"Name":"*fvPeriod","DynamicMemberType":6,"DynamicMatchField":3,"DynamicMemberDimensionId":6,"DynamicMemberDimensionMemberId":539989529998786561,"DataModelId":538861217775616000,"Id":"7e8b24d3-d05f-4303-bb78-bf76ffccf308"},"0717ea62-0528-4ae2-b06a-ddeb2e40a30e":{"Name":"*fvScenario","DynamicMemberType":6,"DynamicMatchField":3,"DynamicMemberDimensionId":7,"DynamicMemberDimensionMemberId":539989550634631170,"DataModelId":538861217775616000,"Id":"0717ea62-0528-4ae2-b06a-ddeb2e40a30e"},"a198027c-6d31-4a9c-8ceb-23d6226b8b58":{"Name":"*fvCurrency","DynamicMemberType":6,"DynamicMatchField":3,"DynamicMemberDimensionId":8,"DynamicMemberDimensionMemberId":539989574286573570,"DataModelId":538861217775616000,"Id":"a198027c-6d31-4a9c-8ceb-23d6226b8b58"},"cba611db-1c26-4beb-b880-06ba25b08bc0":{"Name":"*fvMeasure","DynamicMemberType":6,"DynamicMatchField":3,"DynamicMemberDimensionId":9,"DynamicMemberDimensionMemberId":550513366882058240,"DataModelId":538861217775616000,"Id":"cba611db-1c26-4beb-b880-06ba25b08bc0"},"d0906436-9bcc-4190-bd21-80ce3fd655e1":{"Name":"*fvAccount","DynamicMemberType":6,"DynamicMatchField":3,"DynamicMemberDimensionId":1,"DynamicMemberDimensionMemberId":651631427951788032,"DataModelId":651628815408562176,"Id":"d0906436-9bcc-4190-bd21-80ce3fd655e1"},"622c2cbe-75e5-482d-b6f0-f04003c9b1b3":{"Name":"*fvEntity","DynamicMemberType":6,"DynamicMatchField":3,"DynamicMemberDimensionId":2,"DynamicMemberDimensionMemberId":651631429121998849,"DataModelId":651628815408562176,"Id":"622c2cbe-75e5-482d-b6f0-f04003c9b1b3"},"a69d659b-54ff-41af-a82d-a350b1c4345d":{"Name":"*fvDepartment","DynamicMemberType":6,"DynamicMatchField":3,"DynamicMemberDimensionId":3,"DynamicMemberDimensionMemberId":651631429189107713,"DataModelId":651628815408562176,"Id":"a69d659b-54ff-41af-a82d-a350b1c4345d"},"c662c289-8f3f-4ee0-bd2a-8a9ffd55e2e3":{"Name":"*fvPlaceholder 1","DynamicMemberType":6,"DynamicMatchField":3,"DynamicMemberDimensionId":4,"DynamicMemberDimensionMemberId":651631430329958403,"DataModelId":651628815408562176,"Id":"c662c289-8f3f-4ee0-bd2a-8a9ffd55e2e3"},"fc5562c7-a9b3-4fcb-9bcc-9b8f7693bfa9":{"Name":"*fvPlaceholder 2","DynamicMemberType":6,"DynamicMatchField":3,"DynamicMemberDimensionId":5,"DynamicMemberDimensionMemberId":652241713786388480,"DataModelId":651628815408562176,"Id":"fc5562c7-a9b3-4fcb-9bcc-9b8f7693bfa9"},"e159b9ba-224d-4804-9a3c-b3e01e24ec20":{"Name":"*fvPlaceholder 3","DynamicMemberType":6,"DynamicMatchField":3,"DynamicMemberDimensionId":6,"DynamicMemberDimensionMemberId":652241713908023296,"DataModelId":651628815408562176,"Id":"e159b9ba-224d-4804-9a3c-b3e01e24ec20"},"71fb0201-5232-420d-aef2-0986b9024245":{"Name":"*fvPlaceholder 4","DynamicMemberType":6,"DynamicMatchField":3,"DynamicMemberDimensionId":7,"DynamicMemberDimensionMemberId":652241714033852416,"DataModelId":651628815408562176,"Id":"71fb0201-5232-420d-aef2-0986b9024245"},"f9dd3620-e377-4329-85a9-a0a9d0e89f85":{"Name":"*fvYear","DynamicMemberType":6,"DynamicMatchField":3,"DynamicMemberDimensionId":8,"DynamicMemberDimensionMemberId":651631431634386945,"DataModelId":651628815408562176,"Id":"f9dd3620-e377-4329-85a9-a0a9d0e89f85"},"cf46253f-d2aa-445e-9ec3-802901996828":{"Name":"*fvPeriod","DynamicMemberType":6,"DynamicMatchField":3,"DynamicMemberDimensionId":9,"DynamicMemberDimensionMemberId":651631431676329985,"DataModelId":651628815408562176,"Id":"cf46253f-d2aa-445e-9ec3-802901996828"},"6b305147-9b9b-4798-8c54-0b337da95495":{"Name":"*fvScenario","DynamicMemberType":6,"DynamicMatchField":3,"DynamicMemberDimensionId":10,"DynamicMemberDimensionMemberId":651631431898628097,"DataModelId":651628815408562176,"Id":"6b305147-9b9b-4798-8c54-0b337da95495"},"bae453c9-ba04-41d4-a93b-15a025adef0f":{"Name":"*fvCurrency","DynamicMemberType":6,"DynamicMatchField":3,"DynamicMemberDimensionId":11,"DynamicMemberDimensionMemberId":651631431940571137,"DataModelId":651628815408562176,"Id":"bae453c9-ba04-41d4-a93b-15a025adef0f"},"9d15a3d4-9fc1-4f5a-a527-1e6caa9ec599":{"Name":"*fvMeasure","DynamicMemberType":6,"DynamicMatchField":3,"DynamicMemberDimensionId":12,"DynamicMemberDimensionMemberId":651631431986708481,"DataModelId":651628815408562176,"Id":"9d15a3d4-9fc1-4f5a-a527-1e6caa9ec599"},"42b04f44-f2c0-4c7b-a7b0-a4f74636c1da":{"Name":"*fvAccount","DynamicMemberType":6,"DynamicMatchField":3,"DynamicMemberDimensionId":1,"DynamicMemberDimensionMemberId":781692270785462272,"DataModelId":781667406329937920,"Id":"42b04f44-f2c0-4c7b-a7b0-a4f74636c1da"},"75d4bf67-6277-42a0-b21e-56381d705156":{"Name":"*fvYear","DynamicMemberType":6,"DynamicMatchField":3,"DynamicMemberDimensionId":2,"DynamicMemberDimensionMemberId":781672725641953281,"DataModelId":781667406329937920,"Id":"75d4bf67-6277-42a0-b21e-56381d705156"},"1aeabb2a-5b38-4bc6-96ae-bbc294b35828":{"Name":"*fvPeriod","DynamicMemberType":6,"DynamicMatchField":3,"DynamicMemberDimensionId":3,"DynamicMemberDimensionMemberId":781672725671313410,"DataModelId":781667406329937920,"Id":"1aeabb2a-5b38-4bc6-96ae-bbc294b35828"},"f2400b04-cd56-424c-b222-d07b7831646c":{"Name":"*fvScenario","DynamicMemberType":6,"DynamicMatchField":3,"DynamicMemberDimensionId":4,"DynamicMemberDimensionMemberId":781672725864251395,"DataModelId":781667406329937920,"Id":"f2400b04-cd56-424c-b222-d07b7831646c"},"79c6b86d-201e-474e-b8c6-5c6519c4d63a":{"Name":"*fvCurrency","DynamicMemberType":6,"DynamicMatchField":3,"DynamicMemberDimensionId":5,"DynamicMemberDimensionMemberId":781672725910388739,"DataModelId":781667406329937920,"Id":"79c6b86d-201e-474e-b8c6-5c6519c4d63a"},"13b87824-2fdd-43e1-9993-71c0461afe70":{"Name":"*fvMeasure","DynamicMemberType":6,"DynamicMatchField":3,"DynamicMemberDimensionId":6,"DynamicMemberDimensionMemberId":781672725943943171,"DataModelId":781667406329937920,"Id":"13b87824-2fdd-43e1-9993-71c0461afe70"},"f60dec7b-2a00-469b-bfdc-183c275a41fd":{"Name":"*fvEntity","DynamicMemberType":6,"DynamicMatchField":3,"DynamicMemberDimensionId":7,"DynamicMemberDimensionMemberId":781672725172191234,"DataModelId":781667406329937920,"Id":"f60dec7b-2a00-469b-bfdc-183c275a41fd"},"bff56254-25d8-47b6-b220-5698d2ec51ad":{"Name":"*fvDepartment","DynamicMemberType":6,"DynamicMatchField":3,"DynamicMemberDimensionId":8,"DynamicMemberDimensionMemberId":781726883262889984,"DataModelId":781667406329937920,"Id":"bff56254-25d8-47b6-b220-5698d2ec51ad"},"33d8c2c1-d01d-43c9-9475-41b36ca80ef0":{"Name":"*fvEmployee","DynamicMemberType":6,"DynamicMatchField":3,"DynamicMemberDimensionId":9,"DynamicMemberDimensionMemberId":781673573022826496,"DataModelId":781667406329937920,"Id":"33d8c2c1-d01d-43c9-9475-41b36ca80ef0"},"475cc73c-438e-482a-a80b-7067f79dd2f3":{"Name":"*fvAsset","DynamicMemberType":6,"DynamicMatchField":3,"DynamicMemberDimensionId":10,"DynamicMemberDimensionMemberId":781673573467422721,"DataModelId":781667406329937920,"Id":"475cc73c-438e-482a-a80b-7067f79dd2f3"},"df8df2ee-1b9e-45de-8d28-15aa5f416421":{"Name":"*fvCustomer","DynamicMemberType":6,"DynamicMatchField":3,"DynamicMemberDimensionId":11,"DynamicMemberDimensionMemberId":782001040550526976,"DataModelId":781667406329937920,"Id":"df8df2ee-1b9e-45de-8d28-15aa5f416421"},"d0a353a7-73b2-4ff1-99e8-2ce124bfa090":{"Name":"*fvProduct","DynamicMemberType":6,"DynamicMatchField":3,"DynamicMemberDimensionId":12,"DynamicMemberDimensionMemberId":783449684357808130,"DataModelId":781667406329937920,"Id":"d0a353a7-73b2-4ff1-99e8-2ce124bfa090"},"70a93dd2-9c98-4560-accb-2cecc888f1c9":{"Name":"*fvAccount","DynamicMemberType":6,"DynamicMatchField":3,"DynamicMemberDimensionId":1,"DynamicMemberDimensionMemberId":834594756827152384,"DataModelId":834584148501200896,"Id":"70a93dd2-9c98-4560-accb-2cecc888f1c9"},"17242583-0686-401b-8cde-f5e9156226b9":{"Name":"*fvEntity","DynamicMemberType":6,"DynamicMatchField":3,"DynamicMemberDimensionId":2,"DynamicMemberDimensionMemberId":834584356136026115,"DataModelId":834584148501200896,"Id":"17242583-0686-401b-8cde-f5e9156226b9"},"a6241b66-0c29-41de-8c77-ae76df71ebfa":{"Name":"*fvDepartment","DynamicMemberType":6,"DynamicMatchField":3,"DynamicMemberDimensionId":3,"DynamicMemberDimensionMemberId":834584375836672003,"DataModelId":834584148501200896,"Id":"a6241b66-0c29-41de-8c77-ae76df71ebfa"},"70aec7b0-be4d-4a19-8d2a-23ab88a2c180":{"Name":"*fvMeasure","DynamicMemberType":6,"DynamicMatchField":3,"DynamicMemberDimensionId":4,"DynamicMemberDimensionMemberId":834589347684155392,"DataModelId":834584148501200896,"Id":"70aec7b0-be4d-4a19-8d2a-23ab88a2c180"},"4224d69c-8894-4b06-8ca8-e68cd8b120f4":{"Name":"*fvYear","DynamicMemberType":6,"DynamicMatchField":3,"DynamicMemberDimensionId":5,"DynamicMemberDimensionMemberId":834589813042970625,"DataModelId":834584148501200896,"Id":"4224d69c-8894-4b06-8ca8-e68cd8b120f4"},"2a92fefc-10a0-4c95-a4d9-916ef9672db4":{"Name":"*fvPeriod","DynamicMemberType":6,"DynamicMatchField":3,"DynamicMemberDimensionId":6,"DynamicMemberDimensionMemberId":834589832814133249,"DataModelId":834584148501200896,"Id":"2a92fefc-10a0-4c95-a4d9-916ef9672db4"},"ee8ad836-ba95-4423-8419-0e568cc07d68":{"Name":"*fvScenario","DynamicMemberType":6,"DynamicMatchField":3,"DynamicMemberDimensionId":7,"DynamicMemberDimensionMemberId":834590875124629504,"DataModelId":834584148501200896,"Id":"ee8ad836-ba95-4423-8419-0e568cc07d68"},"f5e0635d-c2f2-4901-acd7-2da77d7c27ba":{"Name":"*fvCurrency","DynamicMemberType":6,"DynamicMatchField":3,"DynamicMemberDimensionId":8,"DynamicMemberDimensionMemberId":834590729804578816,"DataModelId":834584148501200896,"Id":"f5e0635d-c2f2-4901-acd7-2da77d7c27ba"},"acbe5509-db8c-4d54-84d6-392cd4849a66":{"Name":"*fvField","DynamicMemberType":6,"DynamicMatchField":3,"DynamicMemberDimensionId":1,"DynamicMemberDimensionMemberId":834597582646411264,"DataModelId":834597492935229440,"Id":"acbe5509-db8c-4d54-84d6-392cd4849a66"},"ffefe03e-9ff5-402d-a764-bb2fc7b7e472":{"Name":"*fvEntity","DynamicMemberType":6,"DynamicMatchField":3,"DynamicMemberDimensionId":2,"DynamicMemberDimensionMemberId":834584356136026115,"DataModelId":834597492935229440,"Id":"ffefe03e-9ff5-402d-a764-bb2fc7b7e472"},"531774fa-267f-4df7-a770-a4513c8c25b0":{"Name":"*fvDepartment","DynamicMemberType":6,"DynamicMatchField":3,"DynamicMemberDimensionId":3,"DynamicMemberDimensionMemberId":834584375836672003,"DataModelId":834597492935229440,"Id":"531774fa-267f-4df7-a770-a4513c8c25b0"},"7cb339ca-ddf4-4dac-b4b8-89292a0017d6":{"Name":"*fvSource","DynamicMemberType":6,"DynamicMatchField":3,"DynamicMemberDimensionId":4,"DynamicMemberDimensionMemberId":834589347684155392,"DataModelId":834597492935229440,"Id":"7cb339ca-ddf4-4dac-b4b8-89292a0017d6"},"45d08b66-d3ea-44bf-a4dd-4893ac1394e2":{"Name":"*fvEmployee ID","DynamicMemberType":6,"DynamicMatchField":3,"DynamicMemberDimensionId":5,"DynamicMemberDimensionMemberId":834910466106064896,"DataModelId":834597492935229440,"Id":"45d08b66-d3ea-44bf-a4dd-4893ac1394e2"},"92046ab3-fdd6-4b9b-8079-7236f1ef0421":{"Name":"*fvScenario","DynamicMemberType":6,"DynamicMatchField":3,"DynamicMemberDimensionId":6,"DynamicMemberDimensionMemberId":834590875124629504,"DataModelId":834597492935229440,"Id":"92046ab3-fdd6-4b9b-8079-7236f1ef0421"}}},"LoadedDataModels":[834584148501200896],"DefaultDataModel":834584148501200896,"DynamicBindingStoreDataList":{"BindList":[{"TaskID":659133872207560704,"DynIDs":["a914219f","faa9b80b"]},{"TaskID":659134011802124288,"DynIDs":["b4307693","faa9b80b"]},{"TaskID":659133517458309120,"DynIDs":["faa9b80b"]},{"TaskID":659133726691033088,"DynIDs":["faa9b80b"]},{"TaskID":659133367443914752,"DynIDs":["faa9b80b"]}]},"LineItemEnabledSectionBlockPairs":[{"section":"Expense","block":"B1"},{"section":"Category","block":"B2"},{"section":"Summary","block":"B2"}],"LineItemDetailsRowMap":{},"VenaWorkbookSettings":{"PerBlockRefreshNodes":{},"FullRefreshAfterPerBlockList":false,"LoadedSuccessfully":true,"FastChooseEnabled":false,"FastFormulaScanEnabled":false,"CheckProtectedOverride":false,"RibbonButtonMap":{"WorkOffline":{"TagId":"WorkOffline","ManagerHidden":false,"ContributorHidden":true},"Cascade":{"TagId":"Cascade","ManagerHidden":true,"ContributorHidden":true},"InsertLID":{"TagId":"InsertLID","ManagerHidden":false,"ContributorHidden":false},"RemoveLID":{"TagId":"RemoveLID","ManagerHidden":false,"ContributorHidden":false},"MultiInsertLID":{"TagId":"MultiInsertLID","ManagerHidden":false,"ContributorHidden":false},"SelectLID":{"TagId":"SelectLID","ManagerHidden":false,"ContributorHidden":false},"MoveLID":{"TagId":"MoveLID","ManagerHidden":false,"ContributorHidden":false},"DrillMenu":{"TagId":"DrillMenu","ManagerHidden":false,"ContributorHidden":false},"AuditTrail":{"TagId":"AuditTrail","ManagerHidden":false,"ContributorHidden":true},"Comments":{"TagId":"Comments","ManagerHidden":false,"ContributorHidden":false},"IntersectionFiles":{"TagId":"IntersectionFiles","ManagerHidden":true,"ContributorHidden":true},"MyFunctions":{"TagId":"MyFunctions","ManagerHidden":true,"ContributorHidden":true},"KeyInfo":{"TagId":"KeyInfo","ManagerHidden":false,"ContributorHidden":true},"ZoomOut":{"TagId":"ZoomOut","ManagerHidden":true,"ContributorHidden":true},"ZoomIn":{"TagId":"ZoomIn","ManagerHidden":true,"ContributorHidden":true}},"RibbonButtons":[{"TagId":"WorkOffline","ManagerHidden":false,"ContributorHidden":true},{"TagId":"Cascade","ManagerHidden":true,"ContributorHidden":true},{"TagId":"InsertLID","ManagerHidden":false,"ContributorHidden":false},{"TagId":"RemoveLID","ManagerHidden":false,"ContributorHidden":false},{"TagId":"MultiInsertLID","ManagerHidden":false,"ContributorHidden":false},{"TagId":"SelectLID","ManagerHidden":false,"ContributorHidden":false},{"TagId":"MoveLID","ManagerHidden":false,"ContributorHidden":false},{"TagId":"DrillMenu","ManagerHidden":false,"ContributorHidden":false},{"TagId":"AuditTrail","ManagerHidden":false,"ContributorHidden":true},{"TagId":"Comments","ManagerHidden":false,"ContributorHidden":false},{"TagId":"IntersectionFiles","ManagerHidden":true,"ContributorHidden":true},{"TagId":"MyFunctions","ManagerHidden":true,"ContributorHidden":true},{"TagId":"KeyInfo","ManagerHidden":false,"ContributorHidden":true},{"TagId":"ZoomOut","ManagerHidden":true,"ContributorHidden":true},{"TagId":"ZoomIn","ManagerHidden":true,"ContributorHidden":true}],"DisableClearingBrokenFVIntersections":false,"HideDynamicsOnSaveTemplate":true,"MaximumColumnsBeforeWarning":1000,"MaximumRowsBeforeWarning":10000,"PreventBrokenFVDoubleRefresh":true,"ExternalDataSourceURL":null,"UpdateStaticMappings":true,"UseTextFormatForDrillTransaction":false,"AllowMultiChoose":false,"PreventCellReferenceUpdatesOnCascade":false,"MDRRowInsertSectionName":"Select combination for data entry","CollapseChooseBoxMembers":false,"UISettings":{"ManagerMappingScreenSize":"1000,600","ManagerMappingBlock":null,"ManagerMappingSection":null},"SaveDataETLJobID":null},"VenaSqlQueries":null}</venadatastore>
</file>

<file path=customXml/item1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12.xml><?xml version="1.0" encoding="utf-8"?>
<solutionPackageMetadata xmlns="http://venasolutions.com/VenaTemplate/SolutionPackageMetadata/V1">
  <packageName>Core</packageName>
  <templateName>Template | OPEX (driver based)</templateName>
  <templateVersion>1.3</templateVersion>
  <lastSaved>2022-02-09T11:11:37.7906247-05:00</lastSaved>
</solutionPackageMetadata>
</file>

<file path=customXml/item2.xml><?xml version="1.0" encoding="utf-8"?>
<venadatastore xmlns="http://venasolutions.com/VenaSPMAddin/DrillThroughTableInfo_V1">[{"sectionName":null,"blockName":null,"tableName":"TRS_1_Tbl_Src"}]</venadatastore>
</file>

<file path=customXml/item3.xml>��< ? x m l   v e r s i o n = " 1 . 0 "   e n c o d i n g = " u t f - 1 6 " ? > < D a t a M a s h u p   x m l n s = " h t t p : / / s c h e m a s . m i c r o s o f t . c o m / D a t a M a s h u p " > A A A A A B Y D A A B Q S w M E F A A C A A g A W 2 u l U O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B b a 6 V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2 u l U C i K R 7 g O A A A A E Q A A A B M A H A B G b 3 J t d W x h c y 9 T Z W N 0 a W 9 u M S 5 t I K I Y A C i g F A A A A A A A A A A A A A A A A A A A A A A A A A A A A C t O T S 7 J z M 9 T C I b Q h t Y A U E s B A i 0 A F A A C A A g A W 2 u l U O n 8 W i q m A A A A + A A A A B I A A A A A A A A A A A A A A A A A A A A A A E N v b m Z p Z y 9 Q Y W N r Y W d l L n h t b F B L A Q I t A B Q A A g A I A F t r p V A P y u m r p A A A A O k A A A A T A A A A A A A A A A A A A A A A A P I A A A B b Q 2 9 u d G V u d F 9 U e X B l c 1 0 u e G 1 s U E s B A i 0 A F A A C A A g A W 2 u l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h N D q I I z D V L k / O k F B e s 0 r 0 A A A A A A g A A A A A A E G Y A A A A B A A A g A A A A g E w 1 T a g m j S W v Y M k h c u h l N g p 7 R v K V P J I D Y a z e T Z D N l E 0 A A A A A D o A A A A A C A A A g A A A A o m k M 6 j a O 1 X 5 L 4 B f s w / P G g d 3 L 9 c Y 2 j p U 5 0 4 X q X s l H m U 5 Q A A A A N P 6 z d 7 c v h X G V y C J H v B V 7 m Y f 9 W o Q D + y Z X t h 8 h J m I / W s u A 1 f q V d o s H o A 7 C H t 2 a 1 8 U H E C 2 U v b q U o w z a S L c H d l S 4 O P w H 4 m W A k X 1 6 p F R f k G t H G 3 t A A A A A B F i A 9 s w X 7 b P I 0 V S H B 3 7 y X x l b D K l L F T e i R x x K j o 3 u j R j I J c F C U h M H h z R V U 8 q l Y i P P z t G 0 b n 6 r P b U 7 z D D H 8 y C r 0 Q = = < / D a t a M a s h u p > 
</file>

<file path=customXml/item4.xml><?xml version="1.0" encoding="utf-8"?>
<venadatastore xmlns="http://venasolutions.com/VenaSPMAddin/ServerSideBlobV2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032C902175D04B991B4D0DA09AE961" ma:contentTypeVersion="2" ma:contentTypeDescription="Create a new document." ma:contentTypeScope="" ma:versionID="a760161cd32c7fff6ca9b8eedde4d8ba">
  <xsd:schema xmlns:xsd="http://www.w3.org/2001/XMLSchema" xmlns:xs="http://www.w3.org/2001/XMLSchema" xmlns:p="http://schemas.microsoft.com/office/2006/metadata/properties" xmlns:ns3="5be0ff60-67a9-44bb-b4f7-9ec7c0008a21" targetNamespace="http://schemas.microsoft.com/office/2006/metadata/properties" ma:root="true" ma:fieldsID="f8edc2b193a3a0720e85ea581af7cb80" ns3:_="">
    <xsd:import namespace="5be0ff60-67a9-44bb-b4f7-9ec7c0008a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0ff60-67a9-44bb-b4f7-9ec7c0008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venadatastore xmlns="http://venasolutions.com/VenaSPMAddin/VenaWorkbookProperties">{"LoadedSuccessfully":false,"ConnectionContext":null,"Replay":false,"OfflineGuid":"00000000-0000-0000-0000-000000000000","ServiceUrl":null,"WorkbookIsOffline":false,"DocPropertiesJson":null,"Filename":null,"WP":"sPNKmqDmp1gkgPkI3Qkfp2o6Ro158xdo1As//D+FEuo=","Subdomain":null}</venadatastore>
</file>

<file path=customXml/item7.xml><?xml version="1.0" encoding="utf-8"?>
<venadatastore xmlns="http://venasolutions.com/VenaSPMAddin/DataModelSectionStore_V1">{"S1":{"Id":781667406329937920,"Name":"Core Module 3.0"},"UserSelection":{"Id":781667406329937920,"Name":"Core Module 3.0"},"GlobalVariables":{"Id":651628815408562176,"Name":"01 - Core Module (WIP)"},"ProcessVariables":{"Id":834584148501200896,"Name":"1. Reporting"},"S2":{"Id":651628815408562176,"Name":"Core Module 2.0"},"S3":{"Id":651628815408562176,"Name":"Core Module 2.0"},"S4":{"Id":651628815408562176,"Name":"00 - Core Module - 12 dim"},"OPEXparents":{"Id":651628815408562176,"Name":"Core Module 2.0"},"OPEXparent":{"Id":651628815408562176,"Name":"Core Module 2.0"},"OPEXparent2":{"Id":651628815408562176,"Name":"Core Module 2.0"},"OPEXsubtotals":{"Id":781667406329937920,"Name":"Core Module 3.0"},"ProcessVariablesFiscal":{"Id":834584148501200896,"Name":"1. Reporting"},"List":{"Id":834584148501200896,"Name":"1. Reporting"},"Input":{"Id":834597492935229440,"Name":"2. Labor Planning"},"Select":{"Id":834597492935229440,"Name":"2. Labor Planning"},"Test":{"Id":834584148501200896,"Name":"1. Reporting"},"Selection":{"Id":834584148501200896,"Name":"A. Reporting"},"Summary":{"Id":834584148501200896,"Name":"A. Reporting"},"Current":{"Id":834597492935229440,"Name":"2. Labor Planning"},"Future":{"Id":834597492935229440,"Name":"2. Labor Planning"},"Template":{"Id":834597492935229440,"Name":"2. Labor Planning"},"Baseline":{"Id":834597492935229440,"Name":"2. Labor Planning"},"Transfer":{"Id":834597492935229440,"Name":"2. Labor Planning"},"Category":{"Id":834597492935229440,"Name":"2. Labor Planning"},"FVSelect":{"Id":834584148501200896,"Name":"1. Reporting"},"FVSelectAlt":{"Id":834584148501200896,"Name":"1. Reporting"},"Index":{"Id":834597492935229440,"Name":"2. Labor Planning"},"Allocation":{"Id":834584148501200896,"Name":"1. Reporting"},"pvSet1":{"Id":834584148501200896,"Name":"1. Reporting"},"pvSet2":{"Id":834584148501200896,"Name":"1. Reporting"},"Dash":{"Id":834584148501200896,"Name":"A. Reporting"}}</venadatastore>
</file>

<file path=customXml/item8.xml><?xml version="1.0" encoding="utf-8"?>
<venadatastore xmlns="http://venasolutions.com/VenaSPMAddin/ExcelCustomMultiDynamicCollectionStore_V1">[{"Section":"Current","Block":"B1","ID":"db86741b","DataModelID":834597492935229440,"Ranges":{"56beb5eb":{"Section":"Current","Block":"B1","CollectionID":"db86741b","ID":"56beb5eb","DataModelID":834597492935229440,"Dimension":4,"DynamicExpression":"H4sIAAAAAAAEAK2RvU7DMBSFXwXdCaQgOalb4myFZqiUNAiiLojBbW6FJceJbAeIqrw7NmnVDJ0Q2/051+d88hFUU6GB5O0IOdY71OsKkvswgBVaLiQk8YzO2QNlEZvNo4hRStxO1F5GA1haq8Wus3g+K1rU3DYakpAQcumXWtj+dxjAE0r5ggfUqPa44TVCAhCc/H3/ilzvP8q+dRun37iI/n02ls/cHdq1qvDbew7BNLqPGzMaRTQki0UYx/E/oEy7E4gf/ZUjJFdA2PAegOTGTlWm0RZdfeDSoAurhZSr5kuNFuaM7f5PdVJOBBnyT7yyFzUqIxrlDTw9tzx3ftL3o2TLZedBHouyLPIs3abZbVq3sukRbzyKuYPhB+Bx4hs3AgAA","EnableZoom":false,"HierarchyIndenting":false,"ParentsOnBottom":false,"SortingOption":0,"Sorting":"","Order":0,"ZoomInParentMemberIds":[],"ZoomInBottomLevelParentMemberIds":[]},"7e8e44c6":{"Section":"Current","Block":"B1","CollectionID":"db86741b","ID":"7e8e44c6","DataModelID":834597492935229440,"Dimension":5,"DynamicExpression":"H4sIAAAAAAAEAK1RsW6DMBD9leqmVnIlQ4AGtjQwRIJQtShL1cEJF9WSMcg2bVHEv9duiMqQqep27+6d33vnE8i2Rg3J6wkKbPaoNjUk9x6BFA3jApLlIgjjhyD240Xo+3EQUDvjjaOFBFbGKL7vDV7Wyg4VM62CxKOU/uKV4mb4aRJYoxDPeESF8oBb1iAkAGTSd/gFmTq8V0NnJ5a/tRbd+1P5xOyi2cgav5zmSObWrd3Yo0EUeTSiUbCMo3+IMkdTENf6aw7vSg46vhEQTJsZSbfKoC2PTGi0VhUXIm0/5VlAX0Lb35O9EDNCjuwDr8x5g1LzVk7HTJlhhZUTDp8pOyZ6F+OxrKqyyLNdlt+ue+WM3mRNJ9oBUd/B+A13LvgoOAIAAA==","EnableZoom":false,"HierarchyIndenting":false,"ParentsOnBottom":false,"SortingOption":0,"Sorting":"","Order":1,"ZoomInParentMemberIds":[],"ZoomInBottomLevelParentMemberIds":[]}},"SuppressBlankRows":true,"SuppressZeroes":true,"EnableDataInput":false},{"Section":"Future","Block":"B1","ID":"ea97ec3f","DataModelID":834597492935229440,"Ranges":{"113ab7e":{"Section":"Future","Block":"B1","CollectionID":"ea97ec3f","ID":"113ab7e","DataModelID":834597492935229440,"Dimension":4,"DynamicExpression":"H4sIAAAAAAAEALWT22vCMBTG/5WRJ4UMeom17ZuXPBRqOzTzZYwR9cgC6YU0bpPh/75kKnOssIvuLeecLzm/7yt9RWW1ggbFd69oAsUCVLJC8bWL0Rg0FxLFoU96UZ9EXuT3PC8ixDEzUVgZwWigtRKLjYbjtbwGxXWlUOw7zkc5UEJvD70RSDmFNSgol5DxAlCMED6st/UMuFo+sm1tJkafGUL7vL8/3nBzUSflCl7syh2+OLnrtKC756CTFnT/M7mlDSPiecR1gsANw/ACTk6rgw/b+quNXosN8g8fgDhfuc/KP/g+/4uA/yLvGUhY6jHUXOnCUL23f2Cl32Il2N1jJHmjj6IIo6ZSGsxxzWUDBl8JKcfVc7lf0ByNm1+/3Eh5IkiBP0HLXBjKRlSlfd/mwTWfmHXS1nvJnMuNtZZkjE5ndMSSPOsMc8bySUrnNO3QopbVFuDKumq6eMDYNBneMvowomnaaYuk20W7NzNSYgWlBAAA","EnableZoom":false,"HierarchyIndenting":false,"ParentsOnBottom":false,"SortingOption":0,"Sorting":"","Order":0,"ZoomInParentMemberIds":[],"ZoomInBottomLevelParentMemberIds":[]},"7b9e5473":{"Section":"Future","Block":"B1","CollectionID":"ea97ec3f","ID":"7b9e5473","DataModelID":834597492935229440,"Dimension":5,"DynamicExpression":"H4sIAAAAAAAEAK1Ry2rDMBD8lbKnFlzwM7F8S2sXAnZcWpNL6UGJN1Qgy0aS25rgf6/UOMSHnEpvO7uzmpnVEURbo4Lk7QgFNjuU6xqSe8+BFDVlHJI4CCOyDIlPgsj3SRi6ZsYaS4scWGkt2a7XeF4rO5RUtxISz3XdC15JpoffpgOPyPkLHlCi2OOGNggJgDPpW/yKVO4/qqEzE8PfGIv2/al8pmZRr0WN31ZzdObWY+Ny6QfEIwtv4cYe8f8hyhxNQWzrrzn8Kznc8d0BTpWekVQrNZryQLlCY1UyztP2S5wE1Dm0+T3Rcz4j5Eg/8cqcNSgUa8V0zJRqWhg5bvGJsqW8tzEeyqoqizzbZvntU697iTdZ0/F2QFR3MP4AKUJ7rDcCAAA=","EnableZoom":false,"HierarchyIndenting":false,"ParentsOnBottom":false,"SortingOption":0,"Sorting":"","Order":1,"ZoomInParentMemberIds":[],"ZoomInBottomLevelParentMemberIds":[]}},"SuppressBlankRows":true,"SuppressZeroes":true,"EnableDataInput":true},{"Section":"Baseline","Block":"B1","ID":"afda70ea","DataModelID":834597492935229440,"Ranges":{"7177cb1c":{"Section":"Baseline","Block":"B1","CollectionID":"afda70ea","ID":"7177cb1c","DataModelID":834597492935229440,"Dimension":4,"DynamicExpression":"H4sIAAAAAAAEALWTW2vCMBTHv8rIk0IHvcTa9s1LHgq1HZr5MsaIemSB9EISt8nwuy+Zyhwr7KJ7yznnn5zf/yR5RVW9AoWSu1c0gXIBMl2h5Npz0Bg04wIlUYB7cR/Hfhz0fD/G2DU1XloZdtBAa8kXGw3HbUUDkulaoiRw3Y9wILneHnIjEGIKa5BQLSFnJaAEIefQ3sYzYHL5SLeNqRh9bgjt8cF+ecPMRp1WK3ixLXfOxck9twXdOwcdt6AHn8ktbRRj38eeG4ZeFEUXcHIaHXzY1F9t9Fps4H+4AOx+5T5r/uH3878I+C/mPQMBSz2GhkldGqr39A+s9FushLt7Bwmm9FFk3o6qpQazXDOhwOBLLsS4fq72DdTRuPn61UaIE0EG7Ala6txQKl5X9nw7D6bZxLQTNt5L5kxsrLU0p2Q6IyOaFnlnWFBaTDIyJ1mHlI2otwBX1pXqOgNKp+nwlpKHEcmyTttIul20ewPm2/PSpQQAAA==","EnableZoom":false,"HierarchyIndenting":false,"ParentsOnBottom":false,"SortingOption":0,"Sorting":"","Order":0,"ZoomInParentMemberIds":[],"ZoomInBottomLevelParentMemberIds":[]},"30e98ac4":{"Section":"Baseline","Block":"B1","CollectionID":"afda70ea","ID":"30e98ac4","DataModelID":834597492935229440,"Dimension":5,"DynamicExpression":"H4sIAAAAAAAEAG1QQU7DMBD8y56DlCZxgnMr9FKJtggQF8Rh20yFpY1T2U6hqvp3bAWkInHb8czuzPhMdujgqX070wr9Fm7ZUXtbqlLNal3WeaPrXDV1RgsENpK4Summ0oUuVVHoqsojZ/q0pjKah+DMdgxI+GaW0eYAx2Fwf9HcmXCanu4h8oQ9HOwOa+5BLVH2EybhZ7DbfbycDpGJXuuYNx0vpvGR42JY2g5f6d7lPSNhH65UfnABcdyzeMSszogshk87Ofjf1vEP7ChyJXgAH/EPb3pYbwab7qfyHHgV7SThSfLKMqYed+whxoIu3z43ulFoAQAA","EnableZoom":false,"HierarchyIndenting":false,"ParentsOnBottom":false,"SortingOption":0,"Sorting":"","Order":1,"ZoomInParentMemberIds":[],"ZoomInBottomLevelParentMemberIds":[]}},"SuppressBlankRows":false,"SuppressZeroes":true,"EnableDataInput":false},{"Section":"Transfer","Block":"B1","ID":"896db513","DataModelID":834597492935229440,"Ranges":{"e1a90a08":{"Section":"Transfer","Block":"B1","CollectionID":"896db513","ID":"e1a90a08","DataModelID":834597492935229440,"Dimension":4,"DynamicExpression":"H4sIAAAAAAAEAK1RsW6DMBD9leimRKISECcFtrQwIEGoGpSl6uCEi2rJGGSbtiji32s3RGHIVHW7d/fO773zGURToYLo7Qw51geUaQXRg+dAjJoyDlGwJKvwkYR+uFz5fkiIa2astjTiwEZryQ6dxuta0aKkupEQea7r3vBGMt3/Nh14Rs5f8YQSxRG3tEaIAJxR3+IdUnn8KPvWTAx/ayza98fyhZpFnYoKv63m4EytW7tBSHyfeO567QVB8A9RpmgMYlt/zeHdyeEO7w5wqvSEpBqp0ZQnyhUaq5JxHjdf4iKgrqHN74mO8wkhQ/qJd+asRqFYI8ZjxlTT3Mhxiy+UPeWdjfFUlGWRZ8k+yeZJ3fKmR5zZIGo2T3eLBQw/CifaeDoCAAA=","EnableZoom":false,"HierarchyIndenting":false,"ParentsOnBottom":false,"SortingOption":0,"Sorting":"","Order":0,"ZoomInParentMemberIds":[],"ZoomInBottomLevelParentMemberIds":[]},"98baf1b6":{"Section":"Transfer","Block":"B1","CollectionID":"896db513","ID":"98baf1b6","DataModelID":834597492935229440,"Dimension":5,"DynamicExpression":"H4sIAAAAAAAEAK1RsW6DMBD9leqmVnIlQ4AGtjQwRIJQtShL1cEJF9WSMcg2bVHEv9duiMqQqep27+6d33vnE8i2Rg3J6wkKbPaoNjUk9x6BFA3jApLlIgjjhyD240Xo+3EQUDvjjaOFBFbGKL7vDV7Wyg4VM62CxKOU/uKV4mb4aRJYoxDPeESF8oBb1iAkAGTSd/gFmTq8V0NnJ5a/tRbd+1P5xOyi2cgav5zmSObWrd3Yo0EUeTSiUbCMo3+IMkdTENf6aw7vSg46vhEQTJsZSbfKoC2PTGi0VhUXIm0/5VlAX0Lb35O9EDNCjuwDr8x5g1LzVk7HTJlhhZUTDp8pOyZ6F+OxrKqyyLNdlt+ue+WM3mRNJ9oBUd/B+A13LvgoOAIAAA==","EnableZoom":false,"HierarchyIndenting":false,"ParentsOnBottom":false,"SortingOption":0,"Sorting":"","Order":1,"ZoomInParentMemberIds":[],"ZoomInBottomLevelParentMemberIds":[]}},"SuppressBlankRows":true,"SuppressZeroes":true,"EnableDataInput":false}]</venadatastore>
</file>

<file path=customXml/item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9B9CC9-5D70-4957-B829-0D5A71C211AC}">
  <ds:schemaRefs>
    <ds:schemaRef ds:uri="http://schemas.microsoft.com/PowerBIAddIn"/>
  </ds:schemaRefs>
</ds:datastoreItem>
</file>

<file path=customXml/itemProps10.xml><?xml version="1.0" encoding="utf-8"?>
<ds:datastoreItem xmlns:ds="http://schemas.openxmlformats.org/officeDocument/2006/customXml" ds:itemID="{7C6027FC-7D35-4E11-A0D0-329D289020A1}">
  <ds:schemaRefs>
    <ds:schemaRef ds:uri="http://venasolutions.com/VenaSPMAddin/ServerSideBlobV1"/>
  </ds:schemaRefs>
</ds:datastoreItem>
</file>

<file path=customXml/itemProps11.xml><?xml version="1.0" encoding="utf-8"?>
<ds:datastoreItem xmlns:ds="http://schemas.openxmlformats.org/officeDocument/2006/customXml" ds:itemID="{8CF0E6C2-C4E1-4605-9374-B7F7B8ED811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5be0ff60-67a9-44bb-b4f7-9ec7c0008a21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12.xml><?xml version="1.0" encoding="utf-8"?>
<ds:datastoreItem xmlns:ds="http://schemas.openxmlformats.org/officeDocument/2006/customXml" ds:itemID="{29ECD1FB-4F7D-4770-B124-87F400769F2A}">
  <ds:schemaRefs>
    <ds:schemaRef ds:uri="http://venasolutions.com/VenaTemplate/SolutionPackageMetadata/V1"/>
  </ds:schemaRefs>
</ds:datastoreItem>
</file>

<file path=customXml/itemProps2.xml><?xml version="1.0" encoding="utf-8"?>
<ds:datastoreItem xmlns:ds="http://schemas.openxmlformats.org/officeDocument/2006/customXml" ds:itemID="{E61EE903-2E5D-4476-B591-F6518375623D}">
  <ds:schemaRefs>
    <ds:schemaRef ds:uri="http://venasolutions.com/VenaSPMAddin/DrillThroughTableInfo_V1"/>
  </ds:schemaRefs>
</ds:datastoreItem>
</file>

<file path=customXml/itemProps3.xml><?xml version="1.0" encoding="utf-8"?>
<ds:datastoreItem xmlns:ds="http://schemas.openxmlformats.org/officeDocument/2006/customXml" ds:itemID="{6B077066-A56D-4749-A2C0-5BB1D52F49E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1666F6B-11BD-486B-AC0D-E0AAECBDE66F}">
  <ds:schemaRefs>
    <ds:schemaRef ds:uri="http://venasolutions.com/VenaSPMAddin/ServerSideBlobV2"/>
  </ds:schemaRefs>
</ds:datastoreItem>
</file>

<file path=customXml/itemProps5.xml><?xml version="1.0" encoding="utf-8"?>
<ds:datastoreItem xmlns:ds="http://schemas.openxmlformats.org/officeDocument/2006/customXml" ds:itemID="{FC7BC837-0CD1-4A64-9619-F0E43FE16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e0ff60-67a9-44bb-b4f7-9ec7c0008a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F2C0EBAF-7892-4BC4-9C56-54AAD362E68B}">
  <ds:schemaRefs>
    <ds:schemaRef ds:uri="http://venasolutions.com/VenaSPMAddin/VenaWorkbookProperties"/>
  </ds:schemaRefs>
</ds:datastoreItem>
</file>

<file path=customXml/itemProps7.xml><?xml version="1.0" encoding="utf-8"?>
<ds:datastoreItem xmlns:ds="http://schemas.openxmlformats.org/officeDocument/2006/customXml" ds:itemID="{42750F20-BE95-4751-BB65-BD48C631C807}">
  <ds:schemaRefs>
    <ds:schemaRef ds:uri="http://venasolutions.com/VenaSPMAddin/DataModelSectionStore_V1"/>
  </ds:schemaRefs>
</ds:datastoreItem>
</file>

<file path=customXml/itemProps8.xml><?xml version="1.0" encoding="utf-8"?>
<ds:datastoreItem xmlns:ds="http://schemas.openxmlformats.org/officeDocument/2006/customXml" ds:itemID="{7883833D-D93E-4F9C-8363-F29E8B817C17}">
  <ds:schemaRefs>
    <ds:schemaRef ds:uri="http://venasolutions.com/VenaSPMAddin/ExcelCustomMultiDynamicCollectionStore_V1"/>
  </ds:schemaRefs>
</ds:datastoreItem>
</file>

<file path=customXml/itemProps9.xml><?xml version="1.0" encoding="utf-8"?>
<ds:datastoreItem xmlns:ds="http://schemas.openxmlformats.org/officeDocument/2006/customXml" ds:itemID="{DFEBAA3F-1412-4D3B-9F85-C8403C7EB2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130</vt:i4>
      </vt:variant>
    </vt:vector>
  </HeadingPairs>
  <TitlesOfParts>
    <vt:vector size="133" baseType="lpstr">
      <vt:lpstr>Instructions</vt:lpstr>
      <vt:lpstr>Rolling Forecast</vt:lpstr>
      <vt:lpstr>Controls</vt:lpstr>
      <vt:lpstr>_vena_Dash_P_PVSelection_2</vt:lpstr>
      <vt:lpstr>_vena_Dash_P_PVSelection_3</vt:lpstr>
      <vt:lpstr>_vena_DYNP_SSelection_1e6d07d9</vt:lpstr>
      <vt:lpstr>_vena_DYNP_SSelection_2ad7d77</vt:lpstr>
      <vt:lpstr>_vena_DYNP_SSelection_dde317d0</vt:lpstr>
      <vt:lpstr>_vena_DYNP_SSelection_dece9880</vt:lpstr>
      <vt:lpstr>_vena_DYNP_SSelection_ee17153c</vt:lpstr>
      <vt:lpstr>_vena_DYNR_SSummary_BB1_20b0704f_17b31b34</vt:lpstr>
      <vt:lpstr>_vena_DYNR_SSummary_BB1_20b0704f_35f57a88</vt:lpstr>
      <vt:lpstr>_vena_DYNR_SSummary_BB1_20b0704f_77ffe763</vt:lpstr>
      <vt:lpstr>_vena_DYNR_SSummary_BB1_20b0704f_8a6eaa4d</vt:lpstr>
      <vt:lpstr>_vena_DYNR_SSummary_BB1_20b0704f_cc56f6f2</vt:lpstr>
      <vt:lpstr>_vena_DYNR_SSummary_BB1_27078c06_4aec3f8c</vt:lpstr>
      <vt:lpstr>_vena_DYNR_SSummary_BB1_27078c06_6c728ad5</vt:lpstr>
      <vt:lpstr>_vena_DYNR_SSummary_BB1_27078c06_84f397ec</vt:lpstr>
      <vt:lpstr>_vena_DYNR_SSummary_BB1_27078c06_c066663c</vt:lpstr>
      <vt:lpstr>_vena_DYNR_SSummary_BB1_27078c06_eace57f7</vt:lpstr>
      <vt:lpstr>_vena_DYNR_SSummary_BB1_6e8df2b5_4d73a2f8</vt:lpstr>
      <vt:lpstr>_vena_DYNR_SSummary_BB1_6e8df2b5_af79f9c0</vt:lpstr>
      <vt:lpstr>_vena_DYNR_SSummary_BB1_f1e279be_3eaf65f7</vt:lpstr>
      <vt:lpstr>_vena_DYNR_SSummary_BB1_f1e279be_5403c2f3</vt:lpstr>
      <vt:lpstr>_vena_DYNR_SSummary_BB1_f1e279be_84e606ef</vt:lpstr>
      <vt:lpstr>_vena_DYNR_SSummary_BB1_f1e279be_aac2339e</vt:lpstr>
      <vt:lpstr>_vena_DYNR_SSummary_BB1_f1e279be_ba4f1503</vt:lpstr>
      <vt:lpstr>_vena_DYNR_SSummary_BB1_f1e279be_e2757c47</vt:lpstr>
      <vt:lpstr>_vena_LI_SSummary_BB2_71de9f0f</vt:lpstr>
      <vt:lpstr>_vena_LI_SSummary_BB2_b702127d</vt:lpstr>
      <vt:lpstr>_vena_PO_Selection_2_403e9aca4cf446d5b4b4f97a4647fe42</vt:lpstr>
      <vt:lpstr>_vena_PO_Selection_2_e7ebdb9342394fa19f0d7f9287d482c1</vt:lpstr>
      <vt:lpstr>_vena_PO_Selection_3_9952041209824705b851951a7f3f857c</vt:lpstr>
      <vt:lpstr>_vena_PO_Selection_3_b8fd67527b0a438cbcf81fe7fc051b0d</vt:lpstr>
      <vt:lpstr>_vena_PO_Selection_5_0f079498b76f4eb0b9c944a7435b0bd7</vt:lpstr>
      <vt:lpstr>_vena_PO_Selection_5_d2058250d07d49139b34d68fe9bdfac8</vt:lpstr>
      <vt:lpstr>_vena_PO_Selection_6_04434f8d7f7c4c2ea752318e45b6e33d</vt:lpstr>
      <vt:lpstr>_vena_PO_Selection_6_c642828d508b44dbabbe3b0d78200f35</vt:lpstr>
      <vt:lpstr>_vena_PO_Selection_7_8243c99c6ec049e99e4f9042e92e1b68</vt:lpstr>
      <vt:lpstr>_vena_PO_Selection_7_dea91a17920a4e1f864434fe9571cd2f</vt:lpstr>
      <vt:lpstr>_vena_pvSet1_P_GV_875161897288466433</vt:lpstr>
      <vt:lpstr>_vena_pvSet1_P_GV_875162140763488256</vt:lpstr>
      <vt:lpstr>_vena_pvSet1_P_GV_875162809603981316</vt:lpstr>
      <vt:lpstr>_vena_pvSet2_P_GV_875162072614567937</vt:lpstr>
      <vt:lpstr>_vena_pvSet2_P_GV_875162303209013249</vt:lpstr>
      <vt:lpstr>_vena_Selection_P_2_834908566723756034</vt:lpstr>
      <vt:lpstr>_vena_Selection_P_2_834908566765699072</vt:lpstr>
      <vt:lpstr>_vena_Selection_P_2_954278386845351937</vt:lpstr>
      <vt:lpstr>_vena_Selection_P_3_834589715324076032</vt:lpstr>
      <vt:lpstr>_vena_Selection_P_3_954278430013128704</vt:lpstr>
      <vt:lpstr>_vena_Selection_P_5_834592509702832128</vt:lpstr>
      <vt:lpstr>_vena_Selection_P_5_834592525671333888</vt:lpstr>
      <vt:lpstr>_vena_Selection_P_5_834593606367313920</vt:lpstr>
      <vt:lpstr>_vena_Selection_P_6_834592644713283584</vt:lpstr>
      <vt:lpstr>_vena_Selection_P_6_834592676468359168</vt:lpstr>
      <vt:lpstr>_vena_Selection_P_6_834592691988070400</vt:lpstr>
      <vt:lpstr>_vena_Selection_P_6_834592721372577792</vt:lpstr>
      <vt:lpstr>_vena_Selection_P_7_834590959106392064</vt:lpstr>
      <vt:lpstr>_vena_Selection_P_7_834590999900192768</vt:lpstr>
      <vt:lpstr>_vena_Selection_P_7_834591168439910400</vt:lpstr>
      <vt:lpstr>_vena_Summary_B1_R_1_834602596019077120</vt:lpstr>
      <vt:lpstr>_vena_Summary_B1_R_1_834908565922643968</vt:lpstr>
      <vt:lpstr>_vena_Summary_B1_R_1_834908565935226880</vt:lpstr>
      <vt:lpstr>_vena_Summary_B1_R_1_834908565947809792</vt:lpstr>
      <vt:lpstr>_vena_Summary_B1_R_1_834908566031695872</vt:lpstr>
      <vt:lpstr>_vena_Summary_B1_R_1_834908566040084480</vt:lpstr>
      <vt:lpstr>_vena_Summary_B1_R_1_834908566052667397</vt:lpstr>
      <vt:lpstr>_vena_Summary_B1_R_1_834908566056861697</vt:lpstr>
      <vt:lpstr>_vena_Summary_B1_R_1_834908566061056001</vt:lpstr>
      <vt:lpstr>_vena_Summary_B1_R_1_834908566065250305</vt:lpstr>
      <vt:lpstr>_vena_Summary_B1_R_1_834908566065250307</vt:lpstr>
      <vt:lpstr>_vena_Summary_B1_R_1_834908566115581954</vt:lpstr>
      <vt:lpstr>_vena_Summary_B1_R_1_834908566119776257</vt:lpstr>
      <vt:lpstr>_vena_Summary_B1_R_1_834908566123970561</vt:lpstr>
      <vt:lpstr>_vena_Summary_B1_R_1_834908566123970563</vt:lpstr>
      <vt:lpstr>_vena_Summary_B1_R_1_834908566149136385</vt:lpstr>
      <vt:lpstr>_vena_Summary_B1_R_1_834908566170107905</vt:lpstr>
      <vt:lpstr>_vena_Summary_B1_R_1_834908566178496519</vt:lpstr>
      <vt:lpstr>_vena_Summary_B1_R_1_834908566182690817</vt:lpstr>
      <vt:lpstr>_vena_Summary_B1_R_1_834908566186885121</vt:lpstr>
      <vt:lpstr>_vena_Summary_B1_R_1_834908566186885123</vt:lpstr>
      <vt:lpstr>_vena_Summary_B1_R_1_834908566195273729</vt:lpstr>
      <vt:lpstr>_vena_Summary_B1_R_1_834908566203662336</vt:lpstr>
      <vt:lpstr>_vena_Summary_B1_R_1_941157698412871681</vt:lpstr>
      <vt:lpstr>_vena_Summary_B2_R_1_834908566597926913</vt:lpstr>
      <vt:lpstr>_vena_Summary_B2_R_1_834908566606315520</vt:lpstr>
      <vt:lpstr>_vena_Summary_P_8_834589883485519875</vt:lpstr>
      <vt:lpstr>_vena_Summary_P_PVSelection_2</vt:lpstr>
      <vt:lpstr>_vena_Summary_P_PVSelection_3</vt:lpstr>
      <vt:lpstr>FlagGenericBaseline</vt:lpstr>
      <vt:lpstr>FlagGenericCategories</vt:lpstr>
      <vt:lpstr>FlagShowApprovals</vt:lpstr>
      <vt:lpstr>Controls!FlagUseHardValidation</vt:lpstr>
      <vt:lpstr>Controls!FlagUseSoftValidation</vt:lpstr>
      <vt:lpstr>FlagVenaActuals</vt:lpstr>
      <vt:lpstr>Group1</vt:lpstr>
      <vt:lpstr>Group2</vt:lpstr>
      <vt:lpstr>Group3</vt:lpstr>
      <vt:lpstr>Group4</vt:lpstr>
      <vt:lpstr>ListDriver</vt:lpstr>
      <vt:lpstr>ListPredictive</vt:lpstr>
      <vt:lpstr>Controls!pvFiscalEnd</vt:lpstr>
      <vt:lpstr>Controls!pvFiscalStart</vt:lpstr>
      <vt:lpstr>pvForecast</vt:lpstr>
      <vt:lpstr>pvPeriod</vt:lpstr>
      <vt:lpstr>pvPlan</vt:lpstr>
      <vt:lpstr>pvYear</vt:lpstr>
      <vt:lpstr>SelectAccount</vt:lpstr>
      <vt:lpstr>Controls!SelectAccountAlias</vt:lpstr>
      <vt:lpstr>Controls!SelectAccountName</vt:lpstr>
      <vt:lpstr>SelectCurrency</vt:lpstr>
      <vt:lpstr>Controls!SelectCurrencyAlias</vt:lpstr>
      <vt:lpstr>Controls!SelectCurrencyName</vt:lpstr>
      <vt:lpstr>SelectDepartment</vt:lpstr>
      <vt:lpstr>Controls!SelectDepartmentAlias</vt:lpstr>
      <vt:lpstr>Controls!SelectDepartmentName</vt:lpstr>
      <vt:lpstr>SelectEntity</vt:lpstr>
      <vt:lpstr>Controls!SelectEntityAlias</vt:lpstr>
      <vt:lpstr>Controls!SelectEntityName</vt:lpstr>
      <vt:lpstr>SelectPeriod</vt:lpstr>
      <vt:lpstr>Controls!SelectPeriodAlias</vt:lpstr>
      <vt:lpstr>SelectPeriodName</vt:lpstr>
      <vt:lpstr>SelectScenario</vt:lpstr>
      <vt:lpstr>Controls!SelectScenarioAlias</vt:lpstr>
      <vt:lpstr>Controls!SelectScenarioName</vt:lpstr>
      <vt:lpstr>SelectSource</vt:lpstr>
      <vt:lpstr>Controls!SelectSourceAlias</vt:lpstr>
      <vt:lpstr>Controls!SelectSourceName</vt:lpstr>
      <vt:lpstr>SelectYear</vt:lpstr>
      <vt:lpstr>Controls!SelectYearAlias</vt:lpstr>
      <vt:lpstr>Controls!SelectYearName</vt:lpstr>
      <vt:lpstr>TableDrivers</vt:lpstr>
      <vt:lpstr>TablePredictive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Zintis Vandelis</dc:creator>
  <cp:lastModifiedBy>Frank Del Pinto</cp:lastModifiedBy>
  <cp:lastPrinted>2020-07-06T19:26:06Z</cp:lastPrinted>
  <dcterms:created xsi:type="dcterms:W3CDTF">2017-03-30T14:59:00Z</dcterms:created>
  <dcterms:modified xsi:type="dcterms:W3CDTF">2022-07-13T23:54:47Z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b0e94033-f7e0-4ef6-94cf-2e0e342834b2</vt:lpwstr>
  </property>
  <property fmtid="{D5CDD505-2E9C-101B-9397-08002B2CF9AE}" pid="3" name="ContentTypeId">
    <vt:lpwstr>0x0101000C032C902175D04B991B4D0DA09AE961</vt:lpwstr>
  </property>
</Properties>
</file>